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803"/>
  </bookViews>
  <sheets>
    <sheet name="4" sheetId="51" r:id="rId1"/>
    <sheet name="Лист1" sheetId="57" state="hidden" r:id="rId2"/>
  </sheets>
  <definedNames>
    <definedName name="_xlnm._FilterDatabase" localSheetId="0" hidden="1">'4'!#REF!</definedName>
    <definedName name="_xlnm.Print_Area">#REF!</definedName>
    <definedName name="п" localSheetId="0">#REF!</definedName>
    <definedName name="п">#REF!</definedName>
    <definedName name="пр">#REF!</definedName>
    <definedName name="приложение8" localSheetId="0">#REF!</definedName>
    <definedName name="приложение8">#REF!</definedName>
  </definedNames>
  <calcPr calcId="125725" iterate="1"/>
</workbook>
</file>

<file path=xl/calcChain.xml><?xml version="1.0" encoding="utf-8"?>
<calcChain xmlns="http://schemas.openxmlformats.org/spreadsheetml/2006/main">
  <c r="L103" i="51"/>
  <c r="K103" s="1"/>
  <c r="K104"/>
  <c r="K56"/>
  <c r="K128"/>
  <c r="K127"/>
  <c r="K126"/>
  <c r="K125"/>
  <c r="L124"/>
  <c r="K124"/>
  <c r="K123"/>
  <c r="K122"/>
  <c r="L121"/>
  <c r="L120"/>
  <c r="K120" s="1"/>
  <c r="K112"/>
  <c r="L111"/>
  <c r="K111" s="1"/>
  <c r="K108"/>
  <c r="K107"/>
  <c r="K106"/>
  <c r="K97"/>
  <c r="K96"/>
  <c r="K95"/>
  <c r="L94"/>
  <c r="K94" s="1"/>
  <c r="K93"/>
  <c r="K92"/>
  <c r="L91"/>
  <c r="L90" s="1"/>
  <c r="K85"/>
  <c r="L84"/>
  <c r="K84" s="1"/>
  <c r="K75"/>
  <c r="L74"/>
  <c r="L73" s="1"/>
  <c r="K69"/>
  <c r="L68"/>
  <c r="K68" s="1"/>
  <c r="K62"/>
  <c r="K61"/>
  <c r="K60"/>
  <c r="L59"/>
  <c r="L58" s="1"/>
  <c r="K54"/>
  <c r="K53"/>
  <c r="K47"/>
  <c r="L46"/>
  <c r="K46" s="1"/>
  <c r="K39"/>
  <c r="K38"/>
  <c r="K37"/>
  <c r="K36"/>
  <c r="K35"/>
  <c r="L34"/>
  <c r="K34" s="1"/>
  <c r="K33"/>
  <c r="K32"/>
  <c r="L31"/>
  <c r="L30" s="1"/>
  <c r="K25"/>
  <c r="K24"/>
  <c r="L23"/>
  <c r="L21" s="1"/>
  <c r="K17"/>
  <c r="K16"/>
  <c r="L15"/>
  <c r="L14" s="1"/>
  <c r="H128"/>
  <c r="H127"/>
  <c r="H126"/>
  <c r="H125"/>
  <c r="I124"/>
  <c r="H124" s="1"/>
  <c r="H123"/>
  <c r="H122"/>
  <c r="I121"/>
  <c r="I120" s="1"/>
  <c r="H112"/>
  <c r="I111"/>
  <c r="I110" s="1"/>
  <c r="H110" s="1"/>
  <c r="H108"/>
  <c r="H107"/>
  <c r="H106"/>
  <c r="I104"/>
  <c r="I103" s="1"/>
  <c r="H97"/>
  <c r="H96"/>
  <c r="H95"/>
  <c r="I94"/>
  <c r="H94"/>
  <c r="H93"/>
  <c r="H92"/>
  <c r="I91"/>
  <c r="H91"/>
  <c r="H85"/>
  <c r="I84"/>
  <c r="H84" s="1"/>
  <c r="H75"/>
  <c r="I74"/>
  <c r="H74" s="1"/>
  <c r="H69"/>
  <c r="I68"/>
  <c r="I67" s="1"/>
  <c r="H62"/>
  <c r="H61"/>
  <c r="H60"/>
  <c r="I59"/>
  <c r="H59"/>
  <c r="I56"/>
  <c r="H56"/>
  <c r="I54"/>
  <c r="H54"/>
  <c r="H53"/>
  <c r="H47"/>
  <c r="I46"/>
  <c r="H46" s="1"/>
  <c r="H39"/>
  <c r="H38"/>
  <c r="H37"/>
  <c r="H36"/>
  <c r="H35"/>
  <c r="I34"/>
  <c r="H34" s="1"/>
  <c r="H33"/>
  <c r="H32"/>
  <c r="I31"/>
  <c r="H31" s="1"/>
  <c r="H25"/>
  <c r="H24"/>
  <c r="I23"/>
  <c r="H23" s="1"/>
  <c r="H17"/>
  <c r="H16"/>
  <c r="I15"/>
  <c r="I14" s="1"/>
  <c r="I90"/>
  <c r="H90" s="1"/>
  <c r="L45"/>
  <c r="L44" s="1"/>
  <c r="I21"/>
  <c r="I22" s="1"/>
  <c r="H22" s="1"/>
  <c r="H121"/>
  <c r="I55"/>
  <c r="H55"/>
  <c r="L119"/>
  <c r="K119" s="1"/>
  <c r="H15"/>
  <c r="H111"/>
  <c r="K74"/>
  <c r="K121"/>
  <c r="I52"/>
  <c r="I51" s="1"/>
  <c r="L83"/>
  <c r="L82" s="1"/>
  <c r="L110"/>
  <c r="K110" s="1"/>
  <c r="K55"/>
  <c r="I45"/>
  <c r="H45" s="1"/>
  <c r="I58"/>
  <c r="H68"/>
  <c r="H104"/>
  <c r="I20"/>
  <c r="H20" s="1"/>
  <c r="H52"/>
  <c r="I57"/>
  <c r="H57"/>
  <c r="H58"/>
  <c r="I44"/>
  <c r="I43" s="1"/>
  <c r="K41"/>
  <c r="K76"/>
  <c r="K77"/>
  <c r="K115"/>
  <c r="K113"/>
  <c r="K114"/>
  <c r="L118" l="1"/>
  <c r="K91"/>
  <c r="K83"/>
  <c r="I83"/>
  <c r="K82"/>
  <c r="L81"/>
  <c r="I73"/>
  <c r="L67"/>
  <c r="K59"/>
  <c r="H44"/>
  <c r="K31"/>
  <c r="K15"/>
  <c r="L102"/>
  <c r="L101" s="1"/>
  <c r="L100" s="1"/>
  <c r="K23"/>
  <c r="L52"/>
  <c r="L51" s="1"/>
  <c r="H43"/>
  <c r="I42"/>
  <c r="I50"/>
  <c r="H51"/>
  <c r="L43"/>
  <c r="K44"/>
  <c r="L22"/>
  <c r="K22" s="1"/>
  <c r="K21"/>
  <c r="L19"/>
  <c r="L20"/>
  <c r="K20" s="1"/>
  <c r="H14"/>
  <c r="I13"/>
  <c r="H67"/>
  <c r="I66"/>
  <c r="H103"/>
  <c r="I102"/>
  <c r="K30"/>
  <c r="L29"/>
  <c r="L57"/>
  <c r="K57" s="1"/>
  <c r="K58"/>
  <c r="L89"/>
  <c r="K90"/>
  <c r="L72"/>
  <c r="K73"/>
  <c r="H120"/>
  <c r="I119"/>
  <c r="K14"/>
  <c r="L13"/>
  <c r="I89"/>
  <c r="H21"/>
  <c r="K45"/>
  <c r="I19"/>
  <c r="I30"/>
  <c r="K52" l="1"/>
  <c r="K118"/>
  <c r="L117"/>
  <c r="I82"/>
  <c r="H83"/>
  <c r="K81"/>
  <c r="L80"/>
  <c r="I72"/>
  <c r="H73"/>
  <c r="L66"/>
  <c r="K67"/>
  <c r="K102"/>
  <c r="K101"/>
  <c r="K100"/>
  <c r="L99"/>
  <c r="H19"/>
  <c r="I18"/>
  <c r="H18" s="1"/>
  <c r="K13"/>
  <c r="L12"/>
  <c r="K19"/>
  <c r="L18"/>
  <c r="K18" s="1"/>
  <c r="L42"/>
  <c r="K43"/>
  <c r="I29"/>
  <c r="H30"/>
  <c r="H89"/>
  <c r="I88"/>
  <c r="H102"/>
  <c r="I101"/>
  <c r="I12"/>
  <c r="H13"/>
  <c r="I41"/>
  <c r="H42"/>
  <c r="K72"/>
  <c r="L71"/>
  <c r="K89"/>
  <c r="L88"/>
  <c r="I49"/>
  <c r="H50"/>
  <c r="L50"/>
  <c r="K51"/>
  <c r="H119"/>
  <c r="I118"/>
  <c r="L28"/>
  <c r="K29"/>
  <c r="I65"/>
  <c r="H66"/>
  <c r="L116" l="1"/>
  <c r="K117"/>
  <c r="H82"/>
  <c r="I81"/>
  <c r="L79"/>
  <c r="K80"/>
  <c r="H72"/>
  <c r="I71"/>
  <c r="L65"/>
  <c r="K66"/>
  <c r="K99"/>
  <c r="L98"/>
  <c r="K98" s="1"/>
  <c r="H29"/>
  <c r="I28"/>
  <c r="I117"/>
  <c r="H118"/>
  <c r="L70"/>
  <c r="K71"/>
  <c r="H41"/>
  <c r="I40"/>
  <c r="H40" s="1"/>
  <c r="K42"/>
  <c r="L40"/>
  <c r="K40" s="1"/>
  <c r="H65"/>
  <c r="I64"/>
  <c r="H101"/>
  <c r="I100"/>
  <c r="K88"/>
  <c r="L87"/>
  <c r="H12"/>
  <c r="I11"/>
  <c r="L27"/>
  <c r="K28"/>
  <c r="K50"/>
  <c r="L49"/>
  <c r="H49"/>
  <c r="I48"/>
  <c r="H48" s="1"/>
  <c r="I87"/>
  <c r="H88"/>
  <c r="K12"/>
  <c r="L11"/>
  <c r="L109" l="1"/>
  <c r="K109" s="1"/>
  <c r="K116"/>
  <c r="I80"/>
  <c r="H81"/>
  <c r="L78"/>
  <c r="K78" s="1"/>
  <c r="K79"/>
  <c r="I70"/>
  <c r="H70" s="1"/>
  <c r="H71"/>
  <c r="K65"/>
  <c r="L64"/>
  <c r="K64" s="1"/>
  <c r="K27"/>
  <c r="L26"/>
  <c r="K26" s="1"/>
  <c r="H100"/>
  <c r="I99"/>
  <c r="I27"/>
  <c r="H28"/>
  <c r="I86"/>
  <c r="H86" s="1"/>
  <c r="H87"/>
  <c r="K70"/>
  <c r="L63"/>
  <c r="K63" s="1"/>
  <c r="H117"/>
  <c r="I116"/>
  <c r="L10"/>
  <c r="K11"/>
  <c r="K49"/>
  <c r="L48"/>
  <c r="I10"/>
  <c r="H11"/>
  <c r="L86"/>
  <c r="K87"/>
  <c r="H64"/>
  <c r="I63"/>
  <c r="H63" s="1"/>
  <c r="K48" l="1"/>
  <c r="L9"/>
  <c r="L129" s="1"/>
  <c r="H80"/>
  <c r="I79"/>
  <c r="K10"/>
  <c r="H27"/>
  <c r="I26"/>
  <c r="H26" s="1"/>
  <c r="I109"/>
  <c r="H116"/>
  <c r="I115"/>
  <c r="I9"/>
  <c r="H10"/>
  <c r="K86"/>
  <c r="I98"/>
  <c r="H98" s="1"/>
  <c r="H99"/>
  <c r="I78" l="1"/>
  <c r="I76"/>
  <c r="H76" s="1"/>
  <c r="H79"/>
  <c r="K129"/>
  <c r="L8"/>
  <c r="H109"/>
  <c r="I129"/>
  <c r="H129" s="1"/>
  <c r="H115"/>
  <c r="I114"/>
  <c r="H114" s="1"/>
  <c r="I113"/>
  <c r="H113" s="1"/>
  <c r="H78" l="1"/>
  <c r="I77"/>
  <c r="H77" s="1"/>
</calcChain>
</file>

<file path=xl/comments1.xml><?xml version="1.0" encoding="utf-8"?>
<comments xmlns="http://schemas.openxmlformats.org/spreadsheetml/2006/main">
  <authors>
    <author>telengit-s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<sst xmlns="http://schemas.openxmlformats.org/spreadsheetml/2006/main" count="774" uniqueCount="176">
  <si>
    <t>ВСЕГО РАСХОДОВ</t>
  </si>
  <si>
    <t>Молодежная политика и оздоровление детей</t>
  </si>
  <si>
    <t>Благоустройство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</si>
  <si>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</si>
  <si>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</si>
  <si>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</si>
  <si>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показателей</t>
  </si>
  <si>
    <t>3</t>
  </si>
  <si>
    <t>4</t>
  </si>
  <si>
    <t>5</t>
  </si>
  <si>
    <t>6</t>
  </si>
  <si>
    <t>Мобилизационная и вневойсковая подготовка</t>
  </si>
  <si>
    <t>Массовый спорт</t>
  </si>
  <si>
    <t>Другие вопросы в области физической культуры и спорта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</si>
  <si>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</si>
  <si>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</si>
  <si>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</si>
  <si>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</si>
  <si>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</si>
  <si>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</si>
  <si>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</si>
  <si>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</si>
  <si>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</si>
  <si>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</si>
  <si>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</si>
  <si>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</si>
  <si>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</si>
  <si>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</si>
  <si>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</si>
  <si>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</si>
  <si>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</si>
  <si>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</si>
  <si>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</si>
  <si>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</si>
  <si>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</si>
  <si>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</si>
  <si>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</si>
  <si>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</si>
  <si>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</si>
  <si>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</si>
  <si>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</si>
  <si>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</si>
  <si>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</si>
  <si>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</si>
  <si>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</si>
  <si>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</si>
  <si>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129</t>
  </si>
  <si>
    <t>01 0 Л8 01190</t>
  </si>
  <si>
    <t>Фонд оплаты труда казенных учреждений</t>
  </si>
  <si>
    <t>119</t>
  </si>
  <si>
    <t>01 3 31 00000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</si>
  <si>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</si>
  <si>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</si>
  <si>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</si>
  <si>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</si>
  <si>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</si>
  <si>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</si>
  <si>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</si>
  <si>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</si>
  <si>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</si>
  <si>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</si>
  <si>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</si>
  <si>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</si>
  <si>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Взносы по обязательному социальному страхованию</t>
  </si>
  <si>
    <t>(тыс. руб.)</t>
  </si>
  <si>
    <t>Изменение + -</t>
  </si>
  <si>
    <t>13</t>
  </si>
  <si>
    <t>01 2 10 00190</t>
  </si>
  <si>
    <t>853</t>
  </si>
  <si>
    <t>Расходы на обеспечение функций Администрации МО «Кокоринское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</si>
  <si>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"Кокоринское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</si>
  <si>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"Кокоринское сельское поселение" "Комплексное развитие территории сельского поселения"</t>
  </si>
  <si>
    <t>99 0 00 99999</t>
  </si>
  <si>
    <t>01 3 11 000110</t>
  </si>
  <si>
    <t>2021год</t>
  </si>
  <si>
    <t>09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</si>
  <si>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</si>
  <si>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</si>
  <si>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14</t>
  </si>
  <si>
    <t>Культура, кинематография</t>
  </si>
  <si>
    <t>Администрация МО "Кокоринское сельское поселение"</t>
  </si>
  <si>
    <t>870</t>
  </si>
  <si>
    <t>Другие общегосударственные вопросы</t>
  </si>
  <si>
    <t>Уплата иных платежей</t>
  </si>
  <si>
    <t>Резервные средства</t>
  </si>
  <si>
    <t>Резервный фонд администрации МО "Кокоринское сельское поселение"</t>
  </si>
  <si>
    <t>Другие вопросы вобластти физической культуры и спорта</t>
  </si>
  <si>
    <t>2</t>
  </si>
  <si>
    <t>Ведомственная структура расходов бюджета муниципального образования Кокоринское  сельское поселение на 2021год</t>
  </si>
  <si>
    <t>99 0 01 00101</t>
  </si>
  <si>
    <t>01 1 02 00202</t>
  </si>
  <si>
    <t>01 0 Л0 00101</t>
  </si>
  <si>
    <t>01 1 02 51180</t>
  </si>
  <si>
    <t>01 2 02 00202</t>
  </si>
  <si>
    <t>01 2 02 00207</t>
  </si>
  <si>
    <t>01 2 01 00209</t>
  </si>
  <si>
    <t>01 3 01 00101</t>
  </si>
  <si>
    <t>01 3 01 00100</t>
  </si>
  <si>
    <t>01 3 02 00101</t>
  </si>
  <si>
    <t>01 3 02 00100</t>
  </si>
  <si>
    <t>99 0 03 00101</t>
  </si>
  <si>
    <t>01 0 Л0 00100</t>
  </si>
  <si>
    <t>утв21</t>
  </si>
  <si>
    <t>604,43</t>
  </si>
  <si>
    <t>182,54</t>
  </si>
  <si>
    <t>9</t>
  </si>
  <si>
    <t>2480,71</t>
  </si>
  <si>
    <t>763,7</t>
  </si>
  <si>
    <t>1795</t>
  </si>
  <si>
    <t>3244,41</t>
  </si>
  <si>
    <t>5039,41</t>
  </si>
  <si>
    <t>161</t>
  </si>
  <si>
    <t>48,9</t>
  </si>
  <si>
    <t>209,9</t>
  </si>
  <si>
    <t>50</t>
  </si>
  <si>
    <t>349,34</t>
  </si>
  <si>
    <t>105,5</t>
  </si>
  <si>
    <t>454,84</t>
  </si>
  <si>
    <t>146,08</t>
  </si>
  <si>
    <t>698,68</t>
  </si>
  <si>
    <t>211</t>
  </si>
  <si>
    <t>909,68</t>
  </si>
  <si>
    <t>7122,35</t>
  </si>
  <si>
    <t>786,97</t>
  </si>
  <si>
    <t>500</t>
  </si>
  <si>
    <t>112,92</t>
  </si>
  <si>
    <t>Непрограммные направления деятельности</t>
  </si>
  <si>
    <t>99 0 01 00100</t>
  </si>
  <si>
    <t>99 0 00 00000</t>
  </si>
  <si>
    <t>Глава муниципального образования</t>
  </si>
  <si>
    <t>Материально-техническое обеспечение функций органов местного самоуправления</t>
  </si>
  <si>
    <t>Расходы на выплаты работникам и обеспечение функций органов местного самоуправления и учреждений</t>
  </si>
  <si>
    <t>Подпрограмма "Устойчивое развитие систем жизнеобеспечения"</t>
  </si>
  <si>
    <t>01 2 02 00200</t>
  </si>
  <si>
    <t>Мероприятия по предупреждению и ликвидации последствий чрезвычайных ситуаций и стихийных бедствий</t>
  </si>
  <si>
    <t>Профилактика экстремизма и терроризма на территории муниципального образования</t>
  </si>
  <si>
    <t>01 3 00 00000</t>
  </si>
  <si>
    <t>Материально – техническое обеспечение работников в сфере культуры</t>
  </si>
  <si>
    <t>Материально – техническое обеспечение работников в сфере физической культуры и спорта</t>
  </si>
  <si>
    <t>99 0 01 00000</t>
  </si>
  <si>
    <t>Заместитель Председателя представительного органа муниципального образования Кокоринское сельское поселение</t>
  </si>
  <si>
    <t>99 0 03 00000</t>
  </si>
  <si>
    <t>99 0 03 00100</t>
  </si>
  <si>
    <t>01 0 00 00000</t>
  </si>
  <si>
    <t>Муниципальная программа "Комплексное развитие территорий МО Кокоринское сельское поселение</t>
  </si>
  <si>
    <t xml:space="preserve">Повышение эффективности деятельности Администрации муниципального образования Кокоринское сельское поселение </t>
  </si>
  <si>
    <t>01 0 Л0 00000</t>
  </si>
  <si>
    <t>Расходы на обеспечение функций заместителя Председателя представительного органа муниципального образования</t>
  </si>
  <si>
    <t>Подпрограмма  "Развитие экономического и налогового потенциала"</t>
  </si>
  <si>
    <t>01 1 00 00000</t>
  </si>
  <si>
    <t>01 1 02 00000</t>
  </si>
  <si>
    <t>Организация и проведение мероприятий в сфере финансов</t>
  </si>
  <si>
    <t>01 1 02 00200</t>
  </si>
  <si>
    <t xml:space="preserve">Материально-техническое обеспечение администрации МО Кокоринское сельское поселение </t>
  </si>
  <si>
    <t xml:space="preserve">Прочая закупка товаров,работ и услуг для обеспечения государственных (муниципальных) нужд </t>
  </si>
  <si>
    <t>01 3 01 00000</t>
  </si>
  <si>
    <t>Подпрограмма "Развитие социально-культурной сферы"</t>
  </si>
  <si>
    <t xml:space="preserve">Развитие культуры и молодежной политики </t>
  </si>
  <si>
    <t>Материально-техническое обеспечение в сфере молодежной политики</t>
  </si>
  <si>
    <t>01 2 00 00000</t>
  </si>
  <si>
    <t>01 2 01 00000</t>
  </si>
  <si>
    <t>Высшее должностное лицо</t>
  </si>
  <si>
    <t>Муниципальная программа "Комплексное развитие территорий МО Кокоринское сельское поселение"</t>
  </si>
  <si>
    <r>
      <t>Материально-техническое обеспечение администрации МО Кокоринское сельское поселение в рамках муниципальной программы "Комплексное развитие территории МО Кокоринское сельское поселение</t>
    </r>
    <r>
      <rPr>
        <b/>
        <sz val="10"/>
        <color indexed="8"/>
        <rFont val="Times New Roman"/>
        <family val="1"/>
        <charset val="204"/>
      </rPr>
      <t>"</t>
    </r>
  </si>
  <si>
    <t>Основное мероприятие "Обеспечение безопасности населения"</t>
  </si>
  <si>
    <t>Основное мероприятие культуры и молодежной политики"</t>
  </si>
  <si>
    <t>01 3 02 00000</t>
  </si>
  <si>
    <t>Основное мероприятие "Обеспечение эффективного управления муниципальными финансами"</t>
  </si>
  <si>
    <t>Основное мероприятие "Обеспечение развития благоустройства"</t>
  </si>
  <si>
    <t>Организация и проведение мероприятий в сфере благоустройства</t>
  </si>
  <si>
    <t>01 2 01 00200</t>
  </si>
  <si>
    <t>Повышения уровня благоустройства на территории МО Кокоринскок сельское поселение</t>
  </si>
  <si>
    <t>тыс.руб</t>
  </si>
  <si>
    <t>Закупка энергетических ресурсов</t>
  </si>
  <si>
    <t>247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</si>
  <si>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к Решению "О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от  25.12.2020  г. № 16-1   «О  бюджете
муниципального образования Кокоринское  сельское поселение
на 2021 год и на плановый период 2022 и 2023 годов» от 27.12.2021г №22-4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</si>
</sst>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_₽_-;\-* #,##0\ _₽_-;_-* &quot;-&quot;??\ _₽_-;_-@_-"/>
    <numFmt numFmtId="167" formatCode="_-* #,##0_р_._-;\-* #,##0_р_._-;_-* &quot;-&quot;??_р_._-;_-@_-"/>
  </numFmts>
  <fonts count="2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>
      <alignment vertical="top"/>
    </xf>
    <xf numFmtId="0" fontId="19" fillId="0" borderId="0"/>
    <xf numFmtId="0" fontId="19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10" fillId="0" borderId="0" xfId="0" applyFont="1"/>
    <xf numFmtId="0" fontId="3" fillId="0" borderId="0" xfId="0" applyFont="1"/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65" fontId="7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2" xfId="0" applyFont="1" applyFill="1" applyBorder="1" applyAlignment="1"/>
    <xf numFmtId="165" fontId="6" fillId="0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0" borderId="1" xfId="5" applyFont="1" applyFill="1" applyBorder="1" applyAlignment="1">
      <alignment horizontal="justify" vertical="justify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8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 shrinkToFit="1"/>
    </xf>
    <xf numFmtId="0" fontId="8" fillId="2" borderId="1" xfId="5" applyFont="1" applyFill="1" applyBorder="1" applyAlignment="1">
      <alignment horizontal="justify" vertical="justify" wrapText="1"/>
    </xf>
    <xf numFmtId="0" fontId="6" fillId="2" borderId="3" xfId="0" applyFont="1" applyFill="1" applyBorder="1" applyAlignment="1">
      <alignment horizontal="justify" vertical="center"/>
    </xf>
    <xf numFmtId="0" fontId="14" fillId="0" borderId="0" xfId="0" applyFont="1" applyFill="1" applyAlignment="1"/>
    <xf numFmtId="0" fontId="6" fillId="0" borderId="3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/>
    </xf>
    <xf numFmtId="49" fontId="6" fillId="2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8" fillId="2" borderId="1" xfId="5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5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1" xfId="5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top" wrapText="1"/>
    </xf>
    <xf numFmtId="49" fontId="8" fillId="3" borderId="0" xfId="0" applyNumberFormat="1" applyFont="1" applyFill="1" applyAlignment="1">
      <alignment horizontal="center" vertical="top" wrapText="1"/>
    </xf>
    <xf numFmtId="0" fontId="15" fillId="3" borderId="2" xfId="0" applyFont="1" applyFill="1" applyBorder="1" applyAlignment="1"/>
    <xf numFmtId="49" fontId="6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shrinkToFit="1"/>
    </xf>
    <xf numFmtId="49" fontId="8" fillId="3" borderId="1" xfId="5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top" wrapText="1"/>
    </xf>
    <xf numFmtId="0" fontId="14" fillId="0" borderId="0" xfId="0" applyFont="1" applyFill="1" applyAlignment="1"/>
    <xf numFmtId="0" fontId="9" fillId="0" borderId="0" xfId="0" applyFont="1" applyAlignment="1">
      <alignment horizontal="right" vertical="top" wrapText="1"/>
    </xf>
    <xf numFmtId="0" fontId="0" fillId="0" borderId="0" xfId="0" applyAlignment="1">
      <alignment wrapText="1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30"/>
  <sheetViews>
    <sheetView tabSelected="1" zoomScale="90" zoomScaleNormal="90" workbookViewId="0">
      <selection activeCell="L25" sqref="L25"/>
    </sheetView>
  </sheetViews>
  <sheetFormatPr defaultRowHeight="12.75"/>
  <cols>
    <col min="1" max="1" width="57.7109375" style="2" customWidth="1"/>
    <col min="2" max="2" width="8.42578125" style="2" customWidth="1"/>
    <col min="3" max="3" width="7.42578125" style="4" customWidth="1"/>
    <col min="4" max="4" width="6.7109375" style="4" customWidth="1"/>
    <col min="5" max="5" width="16.42578125" style="58" customWidth="1"/>
    <col min="6" max="6" width="8.85546875" style="49" customWidth="1"/>
    <col min="7" max="7" width="10.7109375" style="4" hidden="1" customWidth="1"/>
    <col min="8" max="8" width="15.42578125" style="24" hidden="1" customWidth="1"/>
    <col min="9" max="11" width="16.140625" style="23" hidden="1" customWidth="1"/>
    <col min="12" max="12" width="17.140625" style="24" customWidth="1"/>
    <col min="13" max="13" width="9.140625" style="5" hidden="1" customWidth="1"/>
    <col min="14" max="14" width="9.140625" style="5" customWidth="1"/>
    <col min="15" max="15" width="13" style="5" customWidth="1"/>
    <col min="16" max="16384" width="9.140625" style="5"/>
  </cols>
  <sheetData>
    <row r="1" spans="1:15" ht="124.5" customHeight="1">
      <c r="A1" s="1"/>
      <c r="B1" s="1"/>
      <c r="C1" s="1"/>
      <c r="E1" s="83" t="s">
        <v>175</v>
      </c>
      <c r="F1" s="84"/>
      <c r="G1" s="84"/>
      <c r="H1" s="84"/>
      <c r="I1" s="84"/>
      <c r="J1" s="84"/>
      <c r="K1" s="84"/>
      <c r="L1" s="84"/>
      <c r="M1" s="84"/>
      <c r="N1" s="80"/>
      <c r="O1" s="80"/>
    </row>
    <row r="2" spans="1:15" ht="16.5" customHeight="1">
      <c r="B2" s="3"/>
      <c r="G2" s="9"/>
      <c r="H2" s="10"/>
      <c r="I2" s="10"/>
      <c r="J2" s="10"/>
      <c r="K2" s="10"/>
      <c r="L2" s="10"/>
    </row>
    <row r="3" spans="1:15" s="6" customFormat="1" ht="47.25" customHeight="1">
      <c r="A3" s="81" t="s">
        <v>88</v>
      </c>
      <c r="B3" s="81"/>
      <c r="C3" s="81"/>
      <c r="D3" s="81"/>
      <c r="E3" s="81"/>
      <c r="F3" s="81"/>
      <c r="G3" s="81"/>
      <c r="H3" s="81"/>
      <c r="I3" s="82"/>
      <c r="J3" s="43"/>
      <c r="K3" s="43"/>
      <c r="L3" s="11"/>
    </row>
    <row r="4" spans="1:15" ht="15.75">
      <c r="A4" s="12"/>
      <c r="B4" s="12"/>
      <c r="C4" s="12"/>
      <c r="D4" s="12"/>
      <c r="E4" s="13"/>
      <c r="F4" s="14"/>
      <c r="G4" s="69"/>
      <c r="H4" s="14"/>
      <c r="I4" s="26" t="s">
        <v>64</v>
      </c>
      <c r="L4" s="79" t="s">
        <v>172</v>
      </c>
    </row>
    <row r="5" spans="1:15" ht="25.5">
      <c r="A5" s="33" t="s">
        <v>6</v>
      </c>
      <c r="B5" s="33"/>
      <c r="C5" s="32" t="s">
        <v>15</v>
      </c>
      <c r="D5" s="32" t="s">
        <v>16</v>
      </c>
      <c r="E5" s="32" t="s">
        <v>17</v>
      </c>
      <c r="F5" s="50" t="s">
        <v>18</v>
      </c>
      <c r="G5" s="70" t="s">
        <v>102</v>
      </c>
      <c r="H5" s="35" t="s">
        <v>65</v>
      </c>
      <c r="I5" s="35" t="s">
        <v>74</v>
      </c>
      <c r="J5" s="70" t="s">
        <v>102</v>
      </c>
      <c r="K5" s="35" t="s">
        <v>65</v>
      </c>
      <c r="L5" s="35" t="s">
        <v>74</v>
      </c>
    </row>
    <row r="6" spans="1:15">
      <c r="A6" s="31">
        <v>1</v>
      </c>
      <c r="B6" s="31">
        <v>2</v>
      </c>
      <c r="C6" s="32" t="s">
        <v>87</v>
      </c>
      <c r="D6" s="32" t="s">
        <v>7</v>
      </c>
      <c r="E6" s="32" t="s">
        <v>8</v>
      </c>
      <c r="F6" s="50" t="s">
        <v>9</v>
      </c>
      <c r="G6" s="70" t="s">
        <v>10</v>
      </c>
      <c r="H6" s="62">
        <v>6</v>
      </c>
      <c r="I6" s="36">
        <v>7</v>
      </c>
      <c r="J6" s="70" t="s">
        <v>10</v>
      </c>
      <c r="K6" s="62">
        <v>6</v>
      </c>
      <c r="L6" s="36">
        <v>6</v>
      </c>
    </row>
    <row r="7" spans="1:15" hidden="1">
      <c r="A7" s="37"/>
      <c r="B7" s="38"/>
      <c r="C7" s="38"/>
      <c r="D7" s="38"/>
      <c r="E7" s="38"/>
      <c r="F7" s="51"/>
      <c r="G7" s="71"/>
      <c r="H7" s="39"/>
      <c r="I7" s="39"/>
      <c r="J7" s="71"/>
      <c r="K7" s="39"/>
      <c r="L7" s="39"/>
    </row>
    <row r="8" spans="1:15">
      <c r="A8" s="37" t="s">
        <v>80</v>
      </c>
      <c r="B8" s="32" t="s">
        <v>20</v>
      </c>
      <c r="C8" s="32"/>
      <c r="D8" s="32"/>
      <c r="E8" s="32"/>
      <c r="F8" s="50"/>
      <c r="G8" s="70" t="s">
        <v>122</v>
      </c>
      <c r="H8" s="39"/>
      <c r="I8" s="28"/>
      <c r="J8" s="70" t="s">
        <v>122</v>
      </c>
      <c r="K8" s="39"/>
      <c r="L8" s="28">
        <f>L129</f>
        <v>10518.21026</v>
      </c>
    </row>
    <row r="9" spans="1:15">
      <c r="A9" s="37" t="s">
        <v>19</v>
      </c>
      <c r="B9" s="20" t="s">
        <v>20</v>
      </c>
      <c r="C9" s="17" t="s">
        <v>21</v>
      </c>
      <c r="D9" s="20"/>
      <c r="E9" s="20"/>
      <c r="F9" s="52"/>
      <c r="G9" s="72" t="s">
        <v>123</v>
      </c>
      <c r="H9" s="39">
        <v>-2006.8</v>
      </c>
      <c r="I9" s="28">
        <f>I10+I19+I26+I40+I48</f>
        <v>5115.55</v>
      </c>
      <c r="J9" s="72" t="s">
        <v>123</v>
      </c>
      <c r="K9" s="39">
        <v>-2006.8</v>
      </c>
      <c r="L9" s="28">
        <f>L10+L19+L48</f>
        <v>6756.8799999999992</v>
      </c>
    </row>
    <row r="10" spans="1:15" ht="38.25">
      <c r="A10" s="37" t="s">
        <v>22</v>
      </c>
      <c r="B10" s="20" t="s">
        <v>20</v>
      </c>
      <c r="C10" s="17" t="s">
        <v>21</v>
      </c>
      <c r="D10" s="17" t="s">
        <v>23</v>
      </c>
      <c r="E10" s="20"/>
      <c r="F10" s="52"/>
      <c r="G10" s="72" t="s">
        <v>123</v>
      </c>
      <c r="H10" s="39">
        <f t="shared" ref="H10:H97" si="0">I10-G10</f>
        <v>23.620000000000005</v>
      </c>
      <c r="I10" s="39">
        <f>I11</f>
        <v>810.59</v>
      </c>
      <c r="J10" s="72" t="s">
        <v>123</v>
      </c>
      <c r="K10" s="39">
        <f t="shared" ref="K10:K97" si="1">L10-J10</f>
        <v>23</v>
      </c>
      <c r="L10" s="39">
        <f>L11</f>
        <v>809.97</v>
      </c>
    </row>
    <row r="11" spans="1:15">
      <c r="A11" s="7" t="s">
        <v>126</v>
      </c>
      <c r="B11" s="20" t="s">
        <v>20</v>
      </c>
      <c r="C11" s="20" t="s">
        <v>21</v>
      </c>
      <c r="D11" s="20" t="s">
        <v>23</v>
      </c>
      <c r="E11" s="20" t="s">
        <v>128</v>
      </c>
      <c r="F11" s="52"/>
      <c r="G11" s="72" t="s">
        <v>123</v>
      </c>
      <c r="H11" s="39">
        <f t="shared" si="0"/>
        <v>23.620000000000005</v>
      </c>
      <c r="I11" s="28">
        <f>I12</f>
        <v>810.59</v>
      </c>
      <c r="J11" s="72" t="s">
        <v>123</v>
      </c>
      <c r="K11" s="39">
        <f t="shared" si="1"/>
        <v>23</v>
      </c>
      <c r="L11" s="28">
        <f>L12</f>
        <v>809.97</v>
      </c>
    </row>
    <row r="12" spans="1:15">
      <c r="A12" s="7" t="s">
        <v>161</v>
      </c>
      <c r="B12" s="20" t="s">
        <v>20</v>
      </c>
      <c r="C12" s="20" t="s">
        <v>21</v>
      </c>
      <c r="D12" s="20" t="s">
        <v>23</v>
      </c>
      <c r="E12" s="20" t="s">
        <v>139</v>
      </c>
      <c r="F12" s="52"/>
      <c r="G12" s="72" t="s">
        <v>123</v>
      </c>
      <c r="H12" s="39">
        <f t="shared" si="0"/>
        <v>23.620000000000005</v>
      </c>
      <c r="I12" s="28">
        <f>I13</f>
        <v>810.59</v>
      </c>
      <c r="J12" s="72" t="s">
        <v>123</v>
      </c>
      <c r="K12" s="39">
        <f t="shared" si="1"/>
        <v>23</v>
      </c>
      <c r="L12" s="28">
        <f>L13</f>
        <v>809.97</v>
      </c>
    </row>
    <row r="13" spans="1:15">
      <c r="A13" s="7" t="s">
        <v>129</v>
      </c>
      <c r="B13" s="20" t="s">
        <v>20</v>
      </c>
      <c r="C13" s="20" t="s">
        <v>21</v>
      </c>
      <c r="D13" s="20" t="s">
        <v>23</v>
      </c>
      <c r="E13" s="20" t="s">
        <v>139</v>
      </c>
      <c r="F13" s="52"/>
      <c r="G13" s="72" t="s">
        <v>123</v>
      </c>
      <c r="H13" s="39">
        <f t="shared" si="0"/>
        <v>23.620000000000005</v>
      </c>
      <c r="I13" s="28">
        <f>I14</f>
        <v>810.59</v>
      </c>
      <c r="J13" s="72" t="s">
        <v>123</v>
      </c>
      <c r="K13" s="39">
        <f t="shared" si="1"/>
        <v>23</v>
      </c>
      <c r="L13" s="28">
        <f>L14</f>
        <v>809.97</v>
      </c>
    </row>
    <row r="14" spans="1:15" ht="25.5">
      <c r="A14" s="7" t="s">
        <v>130</v>
      </c>
      <c r="B14" s="20" t="s">
        <v>20</v>
      </c>
      <c r="C14" s="20" t="s">
        <v>21</v>
      </c>
      <c r="D14" s="20" t="s">
        <v>23</v>
      </c>
      <c r="E14" s="20" t="s">
        <v>127</v>
      </c>
      <c r="F14" s="52"/>
      <c r="G14" s="72" t="s">
        <v>123</v>
      </c>
      <c r="H14" s="39">
        <f t="shared" si="0"/>
        <v>23.620000000000005</v>
      </c>
      <c r="I14" s="28">
        <f>I15</f>
        <v>810.59</v>
      </c>
      <c r="J14" s="72" t="s">
        <v>123</v>
      </c>
      <c r="K14" s="39">
        <f t="shared" si="1"/>
        <v>23</v>
      </c>
      <c r="L14" s="28">
        <f>L15</f>
        <v>809.97</v>
      </c>
    </row>
    <row r="15" spans="1:15" ht="25.5">
      <c r="A15" s="7" t="s">
        <v>131</v>
      </c>
      <c r="B15" s="20" t="s">
        <v>20</v>
      </c>
      <c r="C15" s="20" t="s">
        <v>21</v>
      </c>
      <c r="D15" s="20" t="s">
        <v>23</v>
      </c>
      <c r="E15" s="20" t="s">
        <v>89</v>
      </c>
      <c r="F15" s="52"/>
      <c r="G15" s="72" t="s">
        <v>123</v>
      </c>
      <c r="H15" s="39">
        <f t="shared" si="0"/>
        <v>23.620000000000005</v>
      </c>
      <c r="I15" s="28">
        <f>I16+I17</f>
        <v>810.59</v>
      </c>
      <c r="J15" s="72" t="s">
        <v>123</v>
      </c>
      <c r="K15" s="39">
        <f t="shared" si="1"/>
        <v>23</v>
      </c>
      <c r="L15" s="28">
        <f>L16+L17</f>
        <v>809.97</v>
      </c>
    </row>
    <row r="16" spans="1:15">
      <c r="A16" s="18" t="s">
        <v>51</v>
      </c>
      <c r="B16" s="20" t="s">
        <v>20</v>
      </c>
      <c r="C16" s="20" t="s">
        <v>21</v>
      </c>
      <c r="D16" s="20" t="s">
        <v>23</v>
      </c>
      <c r="E16" s="20" t="s">
        <v>89</v>
      </c>
      <c r="F16" s="52" t="s">
        <v>25</v>
      </c>
      <c r="G16" s="72" t="s">
        <v>103</v>
      </c>
      <c r="H16" s="39">
        <f t="shared" si="0"/>
        <v>18.1400000000001</v>
      </c>
      <c r="I16" s="28">
        <v>622.57000000000005</v>
      </c>
      <c r="J16" s="72" t="s">
        <v>103</v>
      </c>
      <c r="K16" s="39">
        <f t="shared" si="1"/>
        <v>18.590000000000032</v>
      </c>
      <c r="L16" s="28">
        <v>623.02</v>
      </c>
    </row>
    <row r="17" spans="1:12">
      <c r="A17" s="18" t="s">
        <v>52</v>
      </c>
      <c r="B17" s="20" t="s">
        <v>20</v>
      </c>
      <c r="C17" s="20" t="s">
        <v>21</v>
      </c>
      <c r="D17" s="20" t="s">
        <v>23</v>
      </c>
      <c r="E17" s="20" t="s">
        <v>89</v>
      </c>
      <c r="F17" s="52" t="s">
        <v>46</v>
      </c>
      <c r="G17" s="72" t="s">
        <v>104</v>
      </c>
      <c r="H17" s="39">
        <f t="shared" si="0"/>
        <v>5.4800000000000182</v>
      </c>
      <c r="I17" s="28">
        <v>188.02</v>
      </c>
      <c r="J17" s="72" t="s">
        <v>104</v>
      </c>
      <c r="K17" s="39">
        <f t="shared" si="1"/>
        <v>4.4099999999999966</v>
      </c>
      <c r="L17" s="28">
        <v>186.95</v>
      </c>
    </row>
    <row r="18" spans="1:12" ht="38.25">
      <c r="A18" s="16" t="s">
        <v>5</v>
      </c>
      <c r="B18" s="20" t="s">
        <v>20</v>
      </c>
      <c r="C18" s="20" t="s">
        <v>21</v>
      </c>
      <c r="D18" s="17"/>
      <c r="E18" s="17"/>
      <c r="F18" s="53"/>
      <c r="G18" s="73"/>
      <c r="H18" s="39">
        <f t="shared" si="0"/>
        <v>810.59</v>
      </c>
      <c r="I18" s="28">
        <f>I19</f>
        <v>810.59</v>
      </c>
      <c r="J18" s="73"/>
      <c r="K18" s="39">
        <f t="shared" si="1"/>
        <v>747.43000000000006</v>
      </c>
      <c r="L18" s="28">
        <f>L19</f>
        <v>747.43000000000006</v>
      </c>
    </row>
    <row r="19" spans="1:12" ht="38.25">
      <c r="A19" s="16" t="s">
        <v>5</v>
      </c>
      <c r="B19" s="20" t="s">
        <v>20</v>
      </c>
      <c r="C19" s="34" t="s">
        <v>21</v>
      </c>
      <c r="D19" s="34" t="s">
        <v>26</v>
      </c>
      <c r="E19" s="20"/>
      <c r="F19" s="54"/>
      <c r="G19" s="74" t="s">
        <v>123</v>
      </c>
      <c r="H19" s="39">
        <f t="shared" si="0"/>
        <v>23.620000000000005</v>
      </c>
      <c r="I19" s="39">
        <f>I21</f>
        <v>810.59</v>
      </c>
      <c r="J19" s="74" t="s">
        <v>123</v>
      </c>
      <c r="K19" s="39">
        <f t="shared" si="1"/>
        <v>-39.539999999999964</v>
      </c>
      <c r="L19" s="39">
        <f>L21</f>
        <v>747.43000000000006</v>
      </c>
    </row>
    <row r="20" spans="1:12">
      <c r="A20" s="7" t="s">
        <v>126</v>
      </c>
      <c r="B20" s="20" t="s">
        <v>20</v>
      </c>
      <c r="C20" s="19" t="s">
        <v>21</v>
      </c>
      <c r="D20" s="19" t="s">
        <v>26</v>
      </c>
      <c r="E20" s="20" t="s">
        <v>128</v>
      </c>
      <c r="F20" s="54"/>
      <c r="G20" s="74" t="s">
        <v>123</v>
      </c>
      <c r="H20" s="39">
        <f t="shared" si="0"/>
        <v>23.620000000000005</v>
      </c>
      <c r="I20" s="28">
        <f>I21</f>
        <v>810.59</v>
      </c>
      <c r="J20" s="74" t="s">
        <v>123</v>
      </c>
      <c r="K20" s="39">
        <f t="shared" si="1"/>
        <v>-39.539999999999964</v>
      </c>
      <c r="L20" s="28">
        <f>L21</f>
        <v>747.43000000000006</v>
      </c>
    </row>
    <row r="21" spans="1:12" ht="25.5">
      <c r="A21" s="18" t="s">
        <v>140</v>
      </c>
      <c r="B21" s="20" t="s">
        <v>20</v>
      </c>
      <c r="C21" s="19" t="s">
        <v>21</v>
      </c>
      <c r="D21" s="19" t="s">
        <v>26</v>
      </c>
      <c r="E21" s="20" t="s">
        <v>141</v>
      </c>
      <c r="F21" s="54"/>
      <c r="G21" s="74" t="s">
        <v>123</v>
      </c>
      <c r="H21" s="39">
        <f t="shared" si="0"/>
        <v>23.620000000000005</v>
      </c>
      <c r="I21" s="28">
        <f>I23</f>
        <v>810.59</v>
      </c>
      <c r="J21" s="74" t="s">
        <v>123</v>
      </c>
      <c r="K21" s="39">
        <f t="shared" si="1"/>
        <v>-39.539999999999964</v>
      </c>
      <c r="L21" s="28">
        <f>L23</f>
        <v>747.43000000000006</v>
      </c>
    </row>
    <row r="22" spans="1:12" ht="25.5">
      <c r="A22" s="63" t="s">
        <v>147</v>
      </c>
      <c r="B22" s="20" t="s">
        <v>20</v>
      </c>
      <c r="C22" s="19" t="s">
        <v>21</v>
      </c>
      <c r="D22" s="19" t="s">
        <v>26</v>
      </c>
      <c r="E22" s="20" t="s">
        <v>142</v>
      </c>
      <c r="F22" s="54"/>
      <c r="G22" s="74" t="s">
        <v>123</v>
      </c>
      <c r="H22" s="39">
        <f t="shared" si="0"/>
        <v>23.620000000000005</v>
      </c>
      <c r="I22" s="28">
        <f>I21</f>
        <v>810.59</v>
      </c>
      <c r="J22" s="74" t="s">
        <v>123</v>
      </c>
      <c r="K22" s="39">
        <f t="shared" si="1"/>
        <v>-39.539999999999964</v>
      </c>
      <c r="L22" s="28">
        <f>L21</f>
        <v>747.43000000000006</v>
      </c>
    </row>
    <row r="23" spans="1:12" ht="25.5">
      <c r="A23" s="18" t="s">
        <v>131</v>
      </c>
      <c r="B23" s="20" t="s">
        <v>20</v>
      </c>
      <c r="C23" s="19" t="s">
        <v>21</v>
      </c>
      <c r="D23" s="19" t="s">
        <v>26</v>
      </c>
      <c r="E23" s="20" t="s">
        <v>100</v>
      </c>
      <c r="F23" s="54"/>
      <c r="G23" s="74" t="s">
        <v>123</v>
      </c>
      <c r="H23" s="39">
        <f t="shared" si="0"/>
        <v>23.620000000000005</v>
      </c>
      <c r="I23" s="28">
        <f>I24+I25</f>
        <v>810.59</v>
      </c>
      <c r="J23" s="74" t="s">
        <v>123</v>
      </c>
      <c r="K23" s="39">
        <f t="shared" si="1"/>
        <v>-39.539999999999964</v>
      </c>
      <c r="L23" s="28">
        <f>L24+L25</f>
        <v>747.43000000000006</v>
      </c>
    </row>
    <row r="24" spans="1:12">
      <c r="A24" s="18" t="s">
        <v>51</v>
      </c>
      <c r="B24" s="20" t="s">
        <v>20</v>
      </c>
      <c r="C24" s="19" t="s">
        <v>21</v>
      </c>
      <c r="D24" s="19" t="s">
        <v>26</v>
      </c>
      <c r="E24" s="20" t="s">
        <v>100</v>
      </c>
      <c r="F24" s="54" t="s">
        <v>25</v>
      </c>
      <c r="G24" s="74" t="s">
        <v>103</v>
      </c>
      <c r="H24" s="39">
        <f t="shared" si="0"/>
        <v>18.1400000000001</v>
      </c>
      <c r="I24" s="28">
        <v>622.57000000000005</v>
      </c>
      <c r="J24" s="74" t="s">
        <v>103</v>
      </c>
      <c r="K24" s="39">
        <f t="shared" si="1"/>
        <v>-29.449999999999932</v>
      </c>
      <c r="L24" s="28">
        <v>574.98</v>
      </c>
    </row>
    <row r="25" spans="1:12">
      <c r="A25" s="18" t="s">
        <v>63</v>
      </c>
      <c r="B25" s="20" t="s">
        <v>20</v>
      </c>
      <c r="C25" s="19" t="s">
        <v>21</v>
      </c>
      <c r="D25" s="19" t="s">
        <v>26</v>
      </c>
      <c r="E25" s="20" t="s">
        <v>100</v>
      </c>
      <c r="F25" s="54" t="s">
        <v>46</v>
      </c>
      <c r="G25" s="74" t="s">
        <v>104</v>
      </c>
      <c r="H25" s="39">
        <f t="shared" si="0"/>
        <v>5.4800000000000182</v>
      </c>
      <c r="I25" s="28">
        <v>188.02</v>
      </c>
      <c r="J25" s="74" t="s">
        <v>104</v>
      </c>
      <c r="K25" s="39">
        <f t="shared" si="1"/>
        <v>-10.090000000000003</v>
      </c>
      <c r="L25" s="28">
        <v>172.45</v>
      </c>
    </row>
    <row r="26" spans="1:12" ht="38.25" hidden="1">
      <c r="A26" s="18" t="s">
        <v>4</v>
      </c>
      <c r="B26" s="20" t="s">
        <v>20</v>
      </c>
      <c r="C26" s="20" t="s">
        <v>21</v>
      </c>
      <c r="D26" s="20"/>
      <c r="E26" s="20"/>
      <c r="F26" s="52"/>
      <c r="G26" s="72" t="s">
        <v>124</v>
      </c>
      <c r="H26" s="39">
        <f t="shared" si="0"/>
        <v>3.3899999999999864</v>
      </c>
      <c r="I26" s="28">
        <f>I27</f>
        <v>503.39</v>
      </c>
      <c r="J26" s="72" t="s">
        <v>124</v>
      </c>
      <c r="K26" s="39">
        <f t="shared" si="1"/>
        <v>-500</v>
      </c>
      <c r="L26" s="28">
        <f>L27</f>
        <v>0</v>
      </c>
    </row>
    <row r="27" spans="1:12" ht="38.25" hidden="1">
      <c r="A27" s="61" t="s">
        <v>4</v>
      </c>
      <c r="B27" s="20" t="s">
        <v>20</v>
      </c>
      <c r="C27" s="17" t="s">
        <v>21</v>
      </c>
      <c r="D27" s="17" t="s">
        <v>28</v>
      </c>
      <c r="E27" s="20"/>
      <c r="F27" s="52"/>
      <c r="G27" s="72" t="s">
        <v>124</v>
      </c>
      <c r="H27" s="39">
        <f t="shared" si="0"/>
        <v>3.3899999999999864</v>
      </c>
      <c r="I27" s="28">
        <f>I28</f>
        <v>503.39</v>
      </c>
      <c r="J27" s="72" t="s">
        <v>124</v>
      </c>
      <c r="K27" s="39">
        <f t="shared" si="1"/>
        <v>-500</v>
      </c>
      <c r="L27" s="39">
        <f>L28</f>
        <v>0</v>
      </c>
    </row>
    <row r="28" spans="1:12" ht="25.5" hidden="1">
      <c r="A28" s="66" t="s">
        <v>162</v>
      </c>
      <c r="B28" s="20" t="s">
        <v>20</v>
      </c>
      <c r="C28" s="20" t="s">
        <v>21</v>
      </c>
      <c r="D28" s="20" t="s">
        <v>28</v>
      </c>
      <c r="E28" s="20" t="s">
        <v>143</v>
      </c>
      <c r="F28" s="52"/>
      <c r="G28" s="72" t="s">
        <v>124</v>
      </c>
      <c r="H28" s="39">
        <f t="shared" si="0"/>
        <v>3.3899999999999864</v>
      </c>
      <c r="I28" s="28">
        <f>I29</f>
        <v>503.39</v>
      </c>
      <c r="J28" s="72" t="s">
        <v>124</v>
      </c>
      <c r="K28" s="39">
        <f t="shared" si="1"/>
        <v>-500</v>
      </c>
      <c r="L28" s="28">
        <f>L29</f>
        <v>0</v>
      </c>
    </row>
    <row r="29" spans="1:12" ht="25.5" hidden="1">
      <c r="A29" s="18" t="s">
        <v>145</v>
      </c>
      <c r="B29" s="20" t="s">
        <v>20</v>
      </c>
      <c r="C29" s="20" t="s">
        <v>21</v>
      </c>
      <c r="D29" s="20" t="s">
        <v>28</v>
      </c>
      <c r="E29" s="20" t="s">
        <v>146</v>
      </c>
      <c r="F29" s="52"/>
      <c r="G29" s="72" t="s">
        <v>124</v>
      </c>
      <c r="H29" s="39">
        <f t="shared" si="0"/>
        <v>3.3899999999999864</v>
      </c>
      <c r="I29" s="28">
        <f>I30</f>
        <v>503.39</v>
      </c>
      <c r="J29" s="72" t="s">
        <v>124</v>
      </c>
      <c r="K29" s="39">
        <f t="shared" si="1"/>
        <v>-500</v>
      </c>
      <c r="L29" s="28">
        <f>L30</f>
        <v>0</v>
      </c>
    </row>
    <row r="30" spans="1:12" ht="51" hidden="1">
      <c r="A30" s="7" t="s">
        <v>163</v>
      </c>
      <c r="B30" s="20" t="s">
        <v>20</v>
      </c>
      <c r="C30" s="20" t="s">
        <v>21</v>
      </c>
      <c r="D30" s="20" t="s">
        <v>28</v>
      </c>
      <c r="E30" s="20" t="s">
        <v>101</v>
      </c>
      <c r="F30" s="52"/>
      <c r="G30" s="72" t="s">
        <v>124</v>
      </c>
      <c r="H30" s="39">
        <f t="shared" si="0"/>
        <v>3.3899999999999864</v>
      </c>
      <c r="I30" s="28">
        <f>I31</f>
        <v>503.39</v>
      </c>
      <c r="J30" s="72" t="s">
        <v>124</v>
      </c>
      <c r="K30" s="39">
        <f t="shared" si="1"/>
        <v>-500</v>
      </c>
      <c r="L30" s="28">
        <f>L31</f>
        <v>0</v>
      </c>
    </row>
    <row r="31" spans="1:12" ht="25.5" hidden="1">
      <c r="A31" s="7" t="s">
        <v>131</v>
      </c>
      <c r="B31" s="20" t="s">
        <v>20</v>
      </c>
      <c r="C31" s="20" t="s">
        <v>21</v>
      </c>
      <c r="D31" s="20" t="s">
        <v>28</v>
      </c>
      <c r="E31" s="20" t="s">
        <v>91</v>
      </c>
      <c r="F31" s="52"/>
      <c r="G31" s="72" t="s">
        <v>124</v>
      </c>
      <c r="H31" s="39">
        <f t="shared" si="0"/>
        <v>3.3899999999999864</v>
      </c>
      <c r="I31" s="28">
        <f>I32+I33</f>
        <v>503.39</v>
      </c>
      <c r="J31" s="72" t="s">
        <v>124</v>
      </c>
      <c r="K31" s="39">
        <f t="shared" si="1"/>
        <v>-500</v>
      </c>
      <c r="L31" s="28">
        <f>L32+L33</f>
        <v>0</v>
      </c>
    </row>
    <row r="32" spans="1:12" hidden="1">
      <c r="A32" s="41" t="s">
        <v>51</v>
      </c>
      <c r="B32" s="20" t="s">
        <v>20</v>
      </c>
      <c r="C32" s="20" t="s">
        <v>21</v>
      </c>
      <c r="D32" s="20" t="s">
        <v>28</v>
      </c>
      <c r="E32" s="20" t="s">
        <v>91</v>
      </c>
      <c r="F32" s="55" t="s">
        <v>25</v>
      </c>
      <c r="G32" s="75"/>
      <c r="H32" s="39">
        <f t="shared" si="0"/>
        <v>386.63</v>
      </c>
      <c r="I32" s="28">
        <v>386.63</v>
      </c>
      <c r="J32" s="75"/>
      <c r="K32" s="39">
        <f t="shared" si="1"/>
        <v>0</v>
      </c>
      <c r="L32" s="28"/>
    </row>
    <row r="33" spans="1:12" ht="38.25" hidden="1">
      <c r="A33" s="41" t="s">
        <v>53</v>
      </c>
      <c r="B33" s="20" t="s">
        <v>20</v>
      </c>
      <c r="C33" s="20" t="s">
        <v>21</v>
      </c>
      <c r="D33" s="20" t="s">
        <v>28</v>
      </c>
      <c r="E33" s="20" t="s">
        <v>91</v>
      </c>
      <c r="F33" s="55" t="s">
        <v>46</v>
      </c>
      <c r="G33" s="75"/>
      <c r="H33" s="39">
        <f t="shared" si="0"/>
        <v>116.76</v>
      </c>
      <c r="I33" s="28">
        <v>116.76</v>
      </c>
      <c r="J33" s="75"/>
      <c r="K33" s="39">
        <f t="shared" si="1"/>
        <v>0</v>
      </c>
      <c r="L33" s="28"/>
    </row>
    <row r="34" spans="1:12" ht="25.5" hidden="1">
      <c r="A34" s="41" t="s">
        <v>69</v>
      </c>
      <c r="B34" s="20" t="s">
        <v>20</v>
      </c>
      <c r="C34" s="20" t="s">
        <v>21</v>
      </c>
      <c r="D34" s="20" t="s">
        <v>28</v>
      </c>
      <c r="E34" s="20" t="s">
        <v>47</v>
      </c>
      <c r="F34" s="52"/>
      <c r="G34" s="72"/>
      <c r="H34" s="39">
        <f t="shared" si="0"/>
        <v>0</v>
      </c>
      <c r="I34" s="28">
        <f>I35+I36+I37+I38+I39</f>
        <v>0</v>
      </c>
      <c r="J34" s="72"/>
      <c r="K34" s="39">
        <f t="shared" si="1"/>
        <v>0</v>
      </c>
      <c r="L34" s="28">
        <f>L35+L36+L37+L38+L39</f>
        <v>0</v>
      </c>
    </row>
    <row r="35" spans="1:12" ht="25.5" hidden="1">
      <c r="A35" s="41" t="s">
        <v>54</v>
      </c>
      <c r="B35" s="20" t="s">
        <v>20</v>
      </c>
      <c r="C35" s="20" t="s">
        <v>21</v>
      </c>
      <c r="D35" s="20" t="s">
        <v>28</v>
      </c>
      <c r="E35" s="20" t="s">
        <v>47</v>
      </c>
      <c r="F35" s="48" t="s">
        <v>27</v>
      </c>
      <c r="G35" s="76"/>
      <c r="H35" s="39">
        <f t="shared" si="0"/>
        <v>0</v>
      </c>
      <c r="I35" s="28">
        <v>0</v>
      </c>
      <c r="J35" s="76"/>
      <c r="K35" s="39">
        <f t="shared" si="1"/>
        <v>0</v>
      </c>
      <c r="L35" s="28">
        <v>0</v>
      </c>
    </row>
    <row r="36" spans="1:12" ht="25.5" hidden="1">
      <c r="A36" s="41" t="s">
        <v>36</v>
      </c>
      <c r="B36" s="20" t="s">
        <v>20</v>
      </c>
      <c r="C36" s="20" t="s">
        <v>21</v>
      </c>
      <c r="D36" s="20" t="s">
        <v>28</v>
      </c>
      <c r="E36" s="20" t="s">
        <v>91</v>
      </c>
      <c r="F36" s="48">
        <v>244</v>
      </c>
      <c r="G36" s="76" t="s">
        <v>124</v>
      </c>
      <c r="H36" s="39">
        <f t="shared" si="0"/>
        <v>-500</v>
      </c>
      <c r="I36" s="28"/>
      <c r="J36" s="76" t="s">
        <v>124</v>
      </c>
      <c r="K36" s="39">
        <f t="shared" si="1"/>
        <v>-500</v>
      </c>
      <c r="L36" s="28"/>
    </row>
    <row r="37" spans="1:12" ht="76.5" hidden="1">
      <c r="A37" s="41" t="s">
        <v>55</v>
      </c>
      <c r="B37" s="20" t="s">
        <v>20</v>
      </c>
      <c r="C37" s="20" t="s">
        <v>21</v>
      </c>
      <c r="D37" s="20" t="s">
        <v>28</v>
      </c>
      <c r="E37" s="20" t="s">
        <v>47</v>
      </c>
      <c r="F37" s="55" t="s">
        <v>56</v>
      </c>
      <c r="G37" s="75"/>
      <c r="H37" s="39">
        <f t="shared" si="0"/>
        <v>0</v>
      </c>
      <c r="I37" s="28">
        <v>0</v>
      </c>
      <c r="J37" s="75"/>
      <c r="K37" s="39">
        <f t="shared" si="1"/>
        <v>0</v>
      </c>
      <c r="L37" s="28">
        <v>0</v>
      </c>
    </row>
    <row r="38" spans="1:12" hidden="1">
      <c r="A38" s="41" t="s">
        <v>31</v>
      </c>
      <c r="B38" s="20" t="s">
        <v>20</v>
      </c>
      <c r="C38" s="20" t="s">
        <v>21</v>
      </c>
      <c r="D38" s="20" t="s">
        <v>28</v>
      </c>
      <c r="E38" s="20" t="s">
        <v>47</v>
      </c>
      <c r="F38" s="55" t="s">
        <v>32</v>
      </c>
      <c r="G38" s="75"/>
      <c r="H38" s="39">
        <f t="shared" si="0"/>
        <v>0</v>
      </c>
      <c r="I38" s="28">
        <v>0</v>
      </c>
      <c r="J38" s="75"/>
      <c r="K38" s="39">
        <f t="shared" si="1"/>
        <v>0</v>
      </c>
      <c r="L38" s="28">
        <v>0</v>
      </c>
    </row>
    <row r="39" spans="1:12" ht="12" hidden="1" customHeight="1">
      <c r="A39" s="41" t="s">
        <v>57</v>
      </c>
      <c r="B39" s="20" t="s">
        <v>20</v>
      </c>
      <c r="C39" s="20" t="s">
        <v>21</v>
      </c>
      <c r="D39" s="20" t="s">
        <v>28</v>
      </c>
      <c r="E39" s="20" t="s">
        <v>47</v>
      </c>
      <c r="F39" s="55" t="s">
        <v>33</v>
      </c>
      <c r="G39" s="75"/>
      <c r="H39" s="39">
        <f t="shared" si="0"/>
        <v>0</v>
      </c>
      <c r="I39" s="28">
        <v>0</v>
      </c>
      <c r="J39" s="75"/>
      <c r="K39" s="39">
        <f t="shared" si="1"/>
        <v>0</v>
      </c>
      <c r="L39" s="28">
        <v>0</v>
      </c>
    </row>
    <row r="40" spans="1:12" hidden="1">
      <c r="A40" s="45" t="s">
        <v>3</v>
      </c>
      <c r="B40" s="17" t="s">
        <v>20</v>
      </c>
      <c r="C40" s="17" t="s">
        <v>21</v>
      </c>
      <c r="D40" s="20"/>
      <c r="E40" s="20"/>
      <c r="F40" s="52"/>
      <c r="G40" s="72" t="s">
        <v>105</v>
      </c>
      <c r="H40" s="39">
        <f t="shared" si="0"/>
        <v>0</v>
      </c>
      <c r="I40" s="28">
        <f t="shared" ref="I40:I46" si="2">I41</f>
        <v>9</v>
      </c>
      <c r="J40" s="72" t="s">
        <v>105</v>
      </c>
      <c r="K40" s="39">
        <f t="shared" si="1"/>
        <v>-9</v>
      </c>
      <c r="L40" s="39">
        <f>L42</f>
        <v>0</v>
      </c>
    </row>
    <row r="41" spans="1:12" hidden="1">
      <c r="A41" s="45" t="s">
        <v>3</v>
      </c>
      <c r="B41" s="20" t="s">
        <v>20</v>
      </c>
      <c r="C41" s="17" t="s">
        <v>21</v>
      </c>
      <c r="D41" s="17" t="s">
        <v>34</v>
      </c>
      <c r="E41" s="20"/>
      <c r="F41" s="52"/>
      <c r="G41" s="72" t="s">
        <v>105</v>
      </c>
      <c r="H41" s="39">
        <f t="shared" si="0"/>
        <v>0</v>
      </c>
      <c r="I41" s="39">
        <f t="shared" si="2"/>
        <v>9</v>
      </c>
      <c r="J41" s="72" t="s">
        <v>105</v>
      </c>
      <c r="K41" s="39">
        <f t="shared" si="1"/>
        <v>-9</v>
      </c>
      <c r="L41" s="28"/>
    </row>
    <row r="42" spans="1:12" ht="25.5" hidden="1">
      <c r="A42" s="66" t="s">
        <v>162</v>
      </c>
      <c r="B42" s="20" t="s">
        <v>20</v>
      </c>
      <c r="C42" s="20" t="s">
        <v>21</v>
      </c>
      <c r="D42" s="20" t="s">
        <v>34</v>
      </c>
      <c r="E42" s="20" t="s">
        <v>143</v>
      </c>
      <c r="F42" s="52"/>
      <c r="G42" s="72" t="s">
        <v>105</v>
      </c>
      <c r="H42" s="39">
        <f t="shared" si="0"/>
        <v>0</v>
      </c>
      <c r="I42" s="28">
        <f t="shared" si="2"/>
        <v>9</v>
      </c>
      <c r="J42" s="72" t="s">
        <v>105</v>
      </c>
      <c r="K42" s="39">
        <f t="shared" si="1"/>
        <v>-9</v>
      </c>
      <c r="L42" s="28">
        <f>L43</f>
        <v>0</v>
      </c>
    </row>
    <row r="43" spans="1:12" ht="25.5" hidden="1">
      <c r="A43" s="65" t="s">
        <v>148</v>
      </c>
      <c r="B43" s="20" t="s">
        <v>20</v>
      </c>
      <c r="C43" s="20" t="s">
        <v>21</v>
      </c>
      <c r="D43" s="20" t="s">
        <v>34</v>
      </c>
      <c r="E43" s="20" t="s">
        <v>149</v>
      </c>
      <c r="F43" s="52"/>
      <c r="G43" s="72" t="s">
        <v>105</v>
      </c>
      <c r="H43" s="39">
        <f t="shared" si="0"/>
        <v>0</v>
      </c>
      <c r="I43" s="28">
        <f t="shared" si="2"/>
        <v>9</v>
      </c>
      <c r="J43" s="72" t="s">
        <v>105</v>
      </c>
      <c r="K43" s="39">
        <f t="shared" si="1"/>
        <v>-9</v>
      </c>
      <c r="L43" s="28">
        <f>L44</f>
        <v>0</v>
      </c>
    </row>
    <row r="44" spans="1:12" ht="25.5" hidden="1">
      <c r="A44" s="65" t="s">
        <v>167</v>
      </c>
      <c r="B44" s="20" t="s">
        <v>20</v>
      </c>
      <c r="C44" s="20" t="s">
        <v>21</v>
      </c>
      <c r="D44" s="20" t="s">
        <v>34</v>
      </c>
      <c r="E44" s="20" t="s">
        <v>150</v>
      </c>
      <c r="F44" s="52"/>
      <c r="G44" s="72" t="s">
        <v>105</v>
      </c>
      <c r="H44" s="39">
        <f t="shared" si="0"/>
        <v>0</v>
      </c>
      <c r="I44" s="28">
        <f t="shared" si="2"/>
        <v>9</v>
      </c>
      <c r="J44" s="72" t="s">
        <v>105</v>
      </c>
      <c r="K44" s="39">
        <f t="shared" si="1"/>
        <v>-9</v>
      </c>
      <c r="L44" s="28">
        <f>L45</f>
        <v>0</v>
      </c>
    </row>
    <row r="45" spans="1:12" hidden="1">
      <c r="A45" s="65" t="s">
        <v>151</v>
      </c>
      <c r="B45" s="20" t="s">
        <v>20</v>
      </c>
      <c r="C45" s="20" t="s">
        <v>21</v>
      </c>
      <c r="D45" s="20" t="s">
        <v>34</v>
      </c>
      <c r="E45" s="20" t="s">
        <v>152</v>
      </c>
      <c r="F45" s="52"/>
      <c r="G45" s="72" t="s">
        <v>105</v>
      </c>
      <c r="H45" s="39">
        <f t="shared" si="0"/>
        <v>0</v>
      </c>
      <c r="I45" s="28">
        <f t="shared" si="2"/>
        <v>9</v>
      </c>
      <c r="J45" s="72" t="s">
        <v>105</v>
      </c>
      <c r="K45" s="39">
        <f t="shared" si="1"/>
        <v>-9</v>
      </c>
      <c r="L45" s="28">
        <f>L46</f>
        <v>0</v>
      </c>
    </row>
    <row r="46" spans="1:12" ht="25.5" hidden="1">
      <c r="A46" s="42" t="s">
        <v>85</v>
      </c>
      <c r="B46" s="20" t="s">
        <v>20</v>
      </c>
      <c r="C46" s="20" t="s">
        <v>21</v>
      </c>
      <c r="D46" s="20" t="s">
        <v>34</v>
      </c>
      <c r="E46" s="20" t="s">
        <v>90</v>
      </c>
      <c r="F46" s="52"/>
      <c r="G46" s="72" t="s">
        <v>105</v>
      </c>
      <c r="H46" s="39">
        <f t="shared" si="0"/>
        <v>0</v>
      </c>
      <c r="I46" s="28">
        <f t="shared" si="2"/>
        <v>9</v>
      </c>
      <c r="J46" s="72" t="s">
        <v>105</v>
      </c>
      <c r="K46" s="39">
        <f t="shared" si="1"/>
        <v>-9</v>
      </c>
      <c r="L46" s="28">
        <f>L47</f>
        <v>0</v>
      </c>
    </row>
    <row r="47" spans="1:12" hidden="1">
      <c r="A47" s="42" t="s">
        <v>84</v>
      </c>
      <c r="B47" s="20" t="s">
        <v>20</v>
      </c>
      <c r="C47" s="20" t="s">
        <v>21</v>
      </c>
      <c r="D47" s="20" t="s">
        <v>34</v>
      </c>
      <c r="E47" s="20" t="s">
        <v>90</v>
      </c>
      <c r="F47" s="50" t="s">
        <v>81</v>
      </c>
      <c r="G47" s="70" t="s">
        <v>105</v>
      </c>
      <c r="H47" s="39">
        <f t="shared" si="0"/>
        <v>0</v>
      </c>
      <c r="I47" s="28">
        <v>9</v>
      </c>
      <c r="J47" s="70" t="s">
        <v>105</v>
      </c>
      <c r="K47" s="39">
        <f t="shared" si="1"/>
        <v>-9</v>
      </c>
      <c r="L47" s="28"/>
    </row>
    <row r="48" spans="1:12">
      <c r="A48" s="47" t="s">
        <v>82</v>
      </c>
      <c r="B48" s="17" t="s">
        <v>20</v>
      </c>
      <c r="C48" s="17" t="s">
        <v>21</v>
      </c>
      <c r="D48" s="17" t="s">
        <v>66</v>
      </c>
      <c r="E48" s="20"/>
      <c r="F48" s="50"/>
      <c r="G48" s="70" t="s">
        <v>110</v>
      </c>
      <c r="H48" s="39">
        <f t="shared" si="0"/>
        <v>-2057.4299999999998</v>
      </c>
      <c r="I48" s="28">
        <f>I49</f>
        <v>2981.98</v>
      </c>
      <c r="J48" s="70" t="s">
        <v>110</v>
      </c>
      <c r="K48" s="39">
        <f t="shared" si="1"/>
        <v>160.06999999999971</v>
      </c>
      <c r="L48" s="39">
        <f>L49</f>
        <v>5199.4799999999996</v>
      </c>
    </row>
    <row r="49" spans="1:12" ht="25.5">
      <c r="A49" s="66" t="s">
        <v>162</v>
      </c>
      <c r="B49" s="20" t="s">
        <v>20</v>
      </c>
      <c r="C49" s="20" t="s">
        <v>21</v>
      </c>
      <c r="D49" s="20" t="s">
        <v>66</v>
      </c>
      <c r="E49" s="20" t="s">
        <v>143</v>
      </c>
      <c r="F49" s="50"/>
      <c r="G49" s="70" t="s">
        <v>110</v>
      </c>
      <c r="H49" s="39">
        <f t="shared" si="0"/>
        <v>-2057.4299999999998</v>
      </c>
      <c r="I49" s="28">
        <f>I50</f>
        <v>2981.98</v>
      </c>
      <c r="J49" s="70" t="s">
        <v>110</v>
      </c>
      <c r="K49" s="39">
        <f t="shared" si="1"/>
        <v>160.06999999999971</v>
      </c>
      <c r="L49" s="28">
        <f>L50</f>
        <v>5199.4799999999996</v>
      </c>
    </row>
    <row r="50" spans="1:12" ht="25.5">
      <c r="A50" s="18" t="s">
        <v>145</v>
      </c>
      <c r="B50" s="20" t="s">
        <v>20</v>
      </c>
      <c r="C50" s="20" t="s">
        <v>21</v>
      </c>
      <c r="D50" s="20" t="s">
        <v>66</v>
      </c>
      <c r="E50" s="20" t="s">
        <v>146</v>
      </c>
      <c r="F50" s="50"/>
      <c r="G50" s="70" t="s">
        <v>110</v>
      </c>
      <c r="H50" s="39">
        <f t="shared" si="0"/>
        <v>-2057.4299999999998</v>
      </c>
      <c r="I50" s="28">
        <f>I51</f>
        <v>2981.98</v>
      </c>
      <c r="J50" s="70" t="s">
        <v>110</v>
      </c>
      <c r="K50" s="39">
        <f t="shared" si="1"/>
        <v>160.06999999999971</v>
      </c>
      <c r="L50" s="28">
        <f>L51</f>
        <v>5199.4799999999996</v>
      </c>
    </row>
    <row r="51" spans="1:12" ht="25.5">
      <c r="A51" s="41" t="s">
        <v>153</v>
      </c>
      <c r="B51" s="20" t="s">
        <v>20</v>
      </c>
      <c r="C51" s="20" t="s">
        <v>21</v>
      </c>
      <c r="D51" s="20" t="s">
        <v>66</v>
      </c>
      <c r="E51" s="20" t="s">
        <v>101</v>
      </c>
      <c r="F51" s="50"/>
      <c r="G51" s="70" t="s">
        <v>110</v>
      </c>
      <c r="H51" s="39">
        <f t="shared" si="0"/>
        <v>-2057.4299999999998</v>
      </c>
      <c r="I51" s="28">
        <f>I52+I55</f>
        <v>2981.98</v>
      </c>
      <c r="J51" s="70" t="s">
        <v>110</v>
      </c>
      <c r="K51" s="39">
        <f t="shared" si="1"/>
        <v>160.06999999999971</v>
      </c>
      <c r="L51" s="28">
        <f>L52+L55</f>
        <v>5199.4799999999996</v>
      </c>
    </row>
    <row r="52" spans="1:12" ht="25.5">
      <c r="A52" s="41" t="s">
        <v>131</v>
      </c>
      <c r="B52" s="20" t="s">
        <v>20</v>
      </c>
      <c r="C52" s="20" t="s">
        <v>21</v>
      </c>
      <c r="D52" s="20" t="s">
        <v>66</v>
      </c>
      <c r="E52" s="20" t="s">
        <v>91</v>
      </c>
      <c r="F52" s="50"/>
      <c r="G52" s="70" t="s">
        <v>109</v>
      </c>
      <c r="H52" s="39">
        <f t="shared" si="0"/>
        <v>-338.09999999999991</v>
      </c>
      <c r="I52" s="28">
        <f>I53+I54</f>
        <v>2906.31</v>
      </c>
      <c r="J52" s="70" t="s">
        <v>109</v>
      </c>
      <c r="K52" s="39">
        <f t="shared" si="1"/>
        <v>1955.0699999999997</v>
      </c>
      <c r="L52" s="28">
        <f>L53+L54+L56</f>
        <v>5199.4799999999996</v>
      </c>
    </row>
    <row r="53" spans="1:12">
      <c r="A53" s="41" t="s">
        <v>48</v>
      </c>
      <c r="B53" s="20" t="s">
        <v>20</v>
      </c>
      <c r="C53" s="20" t="s">
        <v>21</v>
      </c>
      <c r="D53" s="20" t="s">
        <v>66</v>
      </c>
      <c r="E53" s="20" t="s">
        <v>91</v>
      </c>
      <c r="F53" s="50" t="s">
        <v>35</v>
      </c>
      <c r="G53" s="70" t="s">
        <v>106</v>
      </c>
      <c r="H53" s="39">
        <f t="shared" si="0"/>
        <v>-248.51999999999998</v>
      </c>
      <c r="I53" s="28">
        <v>2232.19</v>
      </c>
      <c r="J53" s="70" t="s">
        <v>106</v>
      </c>
      <c r="K53" s="39">
        <f t="shared" si="1"/>
        <v>154.05000000000018</v>
      </c>
      <c r="L53" s="28">
        <v>2634.76</v>
      </c>
    </row>
    <row r="54" spans="1:12" ht="38.25">
      <c r="A54" s="22" t="s">
        <v>58</v>
      </c>
      <c r="B54" s="20" t="s">
        <v>20</v>
      </c>
      <c r="C54" s="20" t="s">
        <v>21</v>
      </c>
      <c r="D54" s="20" t="s">
        <v>66</v>
      </c>
      <c r="E54" s="20" t="s">
        <v>91</v>
      </c>
      <c r="F54" s="50" t="s">
        <v>49</v>
      </c>
      <c r="G54" s="70" t="s">
        <v>107</v>
      </c>
      <c r="H54" s="39">
        <f t="shared" si="0"/>
        <v>-89.580000000000041</v>
      </c>
      <c r="I54" s="28">
        <f>790.88-116.76</f>
        <v>674.12</v>
      </c>
      <c r="J54" s="70" t="s">
        <v>107</v>
      </c>
      <c r="K54" s="39">
        <f t="shared" si="1"/>
        <v>20.5</v>
      </c>
      <c r="L54" s="28">
        <v>784.2</v>
      </c>
    </row>
    <row r="55" spans="1:12" ht="25.5" hidden="1">
      <c r="A55" s="41" t="s">
        <v>69</v>
      </c>
      <c r="B55" s="20" t="s">
        <v>20</v>
      </c>
      <c r="C55" s="20" t="s">
        <v>21</v>
      </c>
      <c r="D55" s="20" t="s">
        <v>66</v>
      </c>
      <c r="E55" s="20" t="s">
        <v>91</v>
      </c>
      <c r="F55" s="50"/>
      <c r="G55" s="70" t="s">
        <v>108</v>
      </c>
      <c r="H55" s="39">
        <f t="shared" si="0"/>
        <v>-1719.33</v>
      </c>
      <c r="I55" s="28">
        <f>I56</f>
        <v>75.67</v>
      </c>
      <c r="J55" s="70" t="s">
        <v>108</v>
      </c>
      <c r="K55" s="39">
        <f t="shared" si="1"/>
        <v>-1795</v>
      </c>
      <c r="L55" s="28"/>
    </row>
    <row r="56" spans="1:12" ht="25.5">
      <c r="A56" s="41" t="s">
        <v>154</v>
      </c>
      <c r="B56" s="20" t="s">
        <v>20</v>
      </c>
      <c r="C56" s="20" t="s">
        <v>21</v>
      </c>
      <c r="D56" s="20" t="s">
        <v>66</v>
      </c>
      <c r="E56" s="20" t="s">
        <v>91</v>
      </c>
      <c r="F56" s="50" t="s">
        <v>30</v>
      </c>
      <c r="G56" s="70" t="s">
        <v>108</v>
      </c>
      <c r="H56" s="39">
        <f t="shared" si="0"/>
        <v>-1719.33</v>
      </c>
      <c r="I56" s="28">
        <f>25.67+50</f>
        <v>75.67</v>
      </c>
      <c r="J56" s="70" t="s">
        <v>108</v>
      </c>
      <c r="K56" s="39">
        <f t="shared" si="1"/>
        <v>-14.480000000000018</v>
      </c>
      <c r="L56" s="28">
        <v>1780.52</v>
      </c>
    </row>
    <row r="57" spans="1:12">
      <c r="A57" s="60" t="s">
        <v>45</v>
      </c>
      <c r="B57" s="8" t="s">
        <v>20</v>
      </c>
      <c r="C57" s="64" t="s">
        <v>23</v>
      </c>
      <c r="D57" s="8"/>
      <c r="E57" s="8"/>
      <c r="F57" s="56"/>
      <c r="G57" s="72" t="s">
        <v>113</v>
      </c>
      <c r="H57" s="39">
        <f t="shared" si="0"/>
        <v>2.9999999999999716</v>
      </c>
      <c r="I57" s="27">
        <f>I58</f>
        <v>212.89999999999998</v>
      </c>
      <c r="J57" s="72" t="s">
        <v>113</v>
      </c>
      <c r="K57" s="39">
        <f t="shared" si="1"/>
        <v>2.9999999999999716</v>
      </c>
      <c r="L57" s="27">
        <f>L58</f>
        <v>212.89999999999998</v>
      </c>
    </row>
    <row r="58" spans="1:12">
      <c r="A58" s="60" t="s">
        <v>11</v>
      </c>
      <c r="B58" s="64" t="s">
        <v>20</v>
      </c>
      <c r="C58" s="64" t="s">
        <v>23</v>
      </c>
      <c r="D58" s="64" t="s">
        <v>26</v>
      </c>
      <c r="E58" s="8"/>
      <c r="F58" s="56"/>
      <c r="G58" s="72" t="s">
        <v>113</v>
      </c>
      <c r="H58" s="39">
        <f t="shared" si="0"/>
        <v>2.9999999999999716</v>
      </c>
      <c r="I58" s="15">
        <f>I59</f>
        <v>212.89999999999998</v>
      </c>
      <c r="J58" s="72" t="s">
        <v>113</v>
      </c>
      <c r="K58" s="39">
        <f t="shared" si="1"/>
        <v>2.9999999999999716</v>
      </c>
      <c r="L58" s="15">
        <f>L59</f>
        <v>212.89999999999998</v>
      </c>
    </row>
    <row r="59" spans="1:12" ht="63.75">
      <c r="A59" s="44" t="s">
        <v>70</v>
      </c>
      <c r="B59" s="8" t="s">
        <v>20</v>
      </c>
      <c r="C59" s="8" t="s">
        <v>23</v>
      </c>
      <c r="D59" s="8" t="s">
        <v>26</v>
      </c>
      <c r="E59" s="8" t="s">
        <v>92</v>
      </c>
      <c r="F59" s="56"/>
      <c r="G59" s="72" t="s">
        <v>113</v>
      </c>
      <c r="H59" s="39">
        <f t="shared" si="0"/>
        <v>2.9999999999999716</v>
      </c>
      <c r="I59" s="15">
        <f>I60+I61+I62</f>
        <v>212.89999999999998</v>
      </c>
      <c r="J59" s="72" t="s">
        <v>113</v>
      </c>
      <c r="K59" s="39">
        <f t="shared" si="1"/>
        <v>2.9999999999999716</v>
      </c>
      <c r="L59" s="15">
        <f>L60+L61+L62</f>
        <v>212.89999999999998</v>
      </c>
    </row>
    <row r="60" spans="1:12">
      <c r="A60" s="22" t="s">
        <v>51</v>
      </c>
      <c r="B60" s="8" t="s">
        <v>20</v>
      </c>
      <c r="C60" s="8" t="s">
        <v>23</v>
      </c>
      <c r="D60" s="8" t="s">
        <v>26</v>
      </c>
      <c r="E60" s="8" t="s">
        <v>92</v>
      </c>
      <c r="F60" s="57" t="s">
        <v>25</v>
      </c>
      <c r="G60" s="75" t="s">
        <v>111</v>
      </c>
      <c r="H60" s="39">
        <f t="shared" si="0"/>
        <v>-12.400000000000006</v>
      </c>
      <c r="I60" s="15">
        <v>148.6</v>
      </c>
      <c r="J60" s="75" t="s">
        <v>111</v>
      </c>
      <c r="K60" s="39">
        <f t="shared" si="1"/>
        <v>-0.40000000000000568</v>
      </c>
      <c r="L60" s="15">
        <v>160.6</v>
      </c>
    </row>
    <row r="61" spans="1:12" ht="38.25">
      <c r="A61" s="22" t="s">
        <v>53</v>
      </c>
      <c r="B61" s="8" t="s">
        <v>20</v>
      </c>
      <c r="C61" s="8" t="s">
        <v>23</v>
      </c>
      <c r="D61" s="8" t="s">
        <v>26</v>
      </c>
      <c r="E61" s="8" t="s">
        <v>92</v>
      </c>
      <c r="F61" s="57" t="s">
        <v>46</v>
      </c>
      <c r="G61" s="75" t="s">
        <v>112</v>
      </c>
      <c r="H61" s="39">
        <f t="shared" si="0"/>
        <v>15.399999999999999</v>
      </c>
      <c r="I61" s="15">
        <v>64.3</v>
      </c>
      <c r="J61" s="75" t="s">
        <v>112</v>
      </c>
      <c r="K61" s="39">
        <f t="shared" si="1"/>
        <v>-4.7999999999999972</v>
      </c>
      <c r="L61" s="15">
        <v>44.1</v>
      </c>
    </row>
    <row r="62" spans="1:12" ht="25.5">
      <c r="A62" s="44" t="s">
        <v>36</v>
      </c>
      <c r="B62" s="8" t="s">
        <v>20</v>
      </c>
      <c r="C62" s="8" t="s">
        <v>23</v>
      </c>
      <c r="D62" s="8" t="s">
        <v>26</v>
      </c>
      <c r="E62" s="8" t="s">
        <v>92</v>
      </c>
      <c r="F62" s="56" t="s">
        <v>30</v>
      </c>
      <c r="G62" s="72"/>
      <c r="H62" s="39">
        <f t="shared" si="0"/>
        <v>0</v>
      </c>
      <c r="I62" s="15">
        <v>0</v>
      </c>
      <c r="J62" s="72"/>
      <c r="K62" s="39">
        <f t="shared" si="1"/>
        <v>8.1999999999999993</v>
      </c>
      <c r="L62" s="15">
        <v>8.1999999999999993</v>
      </c>
    </row>
    <row r="63" spans="1:12" hidden="1">
      <c r="A63" s="46" t="s">
        <v>77</v>
      </c>
      <c r="B63" s="8" t="s">
        <v>20</v>
      </c>
      <c r="C63" s="64" t="s">
        <v>26</v>
      </c>
      <c r="D63" s="8"/>
      <c r="E63" s="8"/>
      <c r="F63" s="56"/>
      <c r="G63" s="72"/>
      <c r="H63" s="39">
        <f t="shared" si="0"/>
        <v>14</v>
      </c>
      <c r="I63" s="15">
        <f>I64+I70</f>
        <v>14</v>
      </c>
      <c r="J63" s="72"/>
      <c r="K63" s="39">
        <f t="shared" si="1"/>
        <v>0</v>
      </c>
      <c r="L63" s="27">
        <f>L64+L70</f>
        <v>0</v>
      </c>
    </row>
    <row r="64" spans="1:12" ht="38.25" hidden="1">
      <c r="A64" s="46" t="s">
        <v>14</v>
      </c>
      <c r="B64" s="64" t="s">
        <v>20</v>
      </c>
      <c r="C64" s="64" t="s">
        <v>26</v>
      </c>
      <c r="D64" s="64" t="s">
        <v>75</v>
      </c>
      <c r="E64" s="8"/>
      <c r="F64" s="56"/>
      <c r="G64" s="72"/>
      <c r="H64" s="39">
        <f t="shared" si="0"/>
        <v>6</v>
      </c>
      <c r="I64" s="15">
        <f>I65</f>
        <v>6</v>
      </c>
      <c r="J64" s="72"/>
      <c r="K64" s="39">
        <f t="shared" si="1"/>
        <v>0</v>
      </c>
      <c r="L64" s="15">
        <f>L65</f>
        <v>0</v>
      </c>
    </row>
    <row r="65" spans="1:12" ht="25.5" hidden="1">
      <c r="A65" s="66" t="s">
        <v>162</v>
      </c>
      <c r="B65" s="20" t="s">
        <v>20</v>
      </c>
      <c r="C65" s="8" t="s">
        <v>26</v>
      </c>
      <c r="D65" s="8" t="s">
        <v>75</v>
      </c>
      <c r="E65" s="8" t="s">
        <v>143</v>
      </c>
      <c r="F65" s="56"/>
      <c r="G65" s="72"/>
      <c r="H65" s="39">
        <f t="shared" si="0"/>
        <v>6</v>
      </c>
      <c r="I65" s="15">
        <f>I66</f>
        <v>6</v>
      </c>
      <c r="J65" s="72"/>
      <c r="K65" s="39">
        <f t="shared" si="1"/>
        <v>0</v>
      </c>
      <c r="L65" s="15">
        <f>L66</f>
        <v>0</v>
      </c>
    </row>
    <row r="66" spans="1:12" hidden="1">
      <c r="A66" s="21" t="s">
        <v>132</v>
      </c>
      <c r="B66" s="20" t="s">
        <v>20</v>
      </c>
      <c r="C66" s="8" t="s">
        <v>26</v>
      </c>
      <c r="D66" s="8" t="s">
        <v>75</v>
      </c>
      <c r="E66" s="8" t="s">
        <v>159</v>
      </c>
      <c r="F66" s="56"/>
      <c r="G66" s="72"/>
      <c r="H66" s="39">
        <f t="shared" si="0"/>
        <v>6</v>
      </c>
      <c r="I66" s="15">
        <f>I67</f>
        <v>6</v>
      </c>
      <c r="J66" s="72"/>
      <c r="K66" s="39">
        <f t="shared" si="1"/>
        <v>0</v>
      </c>
      <c r="L66" s="15">
        <f>L67</f>
        <v>0</v>
      </c>
    </row>
    <row r="67" spans="1:12" hidden="1">
      <c r="A67" s="21" t="s">
        <v>164</v>
      </c>
      <c r="B67" s="20" t="s">
        <v>20</v>
      </c>
      <c r="C67" s="8" t="s">
        <v>26</v>
      </c>
      <c r="D67" s="8" t="s">
        <v>75</v>
      </c>
      <c r="E67" s="8" t="s">
        <v>133</v>
      </c>
      <c r="F67" s="56"/>
      <c r="G67" s="72"/>
      <c r="H67" s="39">
        <f t="shared" si="0"/>
        <v>6</v>
      </c>
      <c r="I67" s="15">
        <f>I68</f>
        <v>6</v>
      </c>
      <c r="J67" s="72"/>
      <c r="K67" s="39">
        <f t="shared" si="1"/>
        <v>0</v>
      </c>
      <c r="L67" s="15">
        <f>L68</f>
        <v>0</v>
      </c>
    </row>
    <row r="68" spans="1:12" ht="25.5" hidden="1">
      <c r="A68" s="21" t="s">
        <v>134</v>
      </c>
      <c r="B68" s="20" t="s">
        <v>20</v>
      </c>
      <c r="C68" s="8" t="s">
        <v>26</v>
      </c>
      <c r="D68" s="8" t="s">
        <v>75</v>
      </c>
      <c r="E68" s="8" t="s">
        <v>93</v>
      </c>
      <c r="F68" s="56"/>
      <c r="G68" s="72"/>
      <c r="H68" s="39">
        <f t="shared" si="0"/>
        <v>6</v>
      </c>
      <c r="I68" s="15">
        <f>I69</f>
        <v>6</v>
      </c>
      <c r="J68" s="72"/>
      <c r="K68" s="39">
        <f t="shared" si="1"/>
        <v>0</v>
      </c>
      <c r="L68" s="15">
        <f>L69</f>
        <v>0</v>
      </c>
    </row>
    <row r="69" spans="1:12" ht="25.5" hidden="1">
      <c r="A69" s="25" t="s">
        <v>36</v>
      </c>
      <c r="B69" s="8" t="s">
        <v>20</v>
      </c>
      <c r="C69" s="8" t="s">
        <v>26</v>
      </c>
      <c r="D69" s="8" t="s">
        <v>75</v>
      </c>
      <c r="E69" s="8" t="s">
        <v>93</v>
      </c>
      <c r="F69" s="56" t="s">
        <v>30</v>
      </c>
      <c r="G69" s="72"/>
      <c r="H69" s="39">
        <f t="shared" si="0"/>
        <v>6</v>
      </c>
      <c r="I69" s="15">
        <v>6</v>
      </c>
      <c r="J69" s="72"/>
      <c r="K69" s="39">
        <f t="shared" si="1"/>
        <v>0</v>
      </c>
      <c r="L69" s="15"/>
    </row>
    <row r="70" spans="1:12" ht="25.5" hidden="1">
      <c r="A70" s="46" t="s">
        <v>76</v>
      </c>
      <c r="B70" s="64" t="s">
        <v>20</v>
      </c>
      <c r="C70" s="64" t="s">
        <v>26</v>
      </c>
      <c r="D70" s="64" t="s">
        <v>78</v>
      </c>
      <c r="E70" s="8"/>
      <c r="F70" s="56"/>
      <c r="G70" s="72"/>
      <c r="H70" s="39">
        <f t="shared" si="0"/>
        <v>8</v>
      </c>
      <c r="I70" s="15">
        <f>I71</f>
        <v>8</v>
      </c>
      <c r="J70" s="72"/>
      <c r="K70" s="39">
        <f t="shared" si="1"/>
        <v>0</v>
      </c>
      <c r="L70" s="27">
        <f>L71</f>
        <v>0</v>
      </c>
    </row>
    <row r="71" spans="1:12" ht="25.5" hidden="1">
      <c r="A71" s="66" t="s">
        <v>162</v>
      </c>
      <c r="B71" s="20" t="s">
        <v>20</v>
      </c>
      <c r="C71" s="8" t="s">
        <v>26</v>
      </c>
      <c r="D71" s="8" t="s">
        <v>78</v>
      </c>
      <c r="E71" s="8" t="s">
        <v>143</v>
      </c>
      <c r="F71" s="56"/>
      <c r="G71" s="72"/>
      <c r="H71" s="39">
        <f t="shared" si="0"/>
        <v>8</v>
      </c>
      <c r="I71" s="15">
        <f>I72</f>
        <v>8</v>
      </c>
      <c r="J71" s="72"/>
      <c r="K71" s="39">
        <f t="shared" si="1"/>
        <v>0</v>
      </c>
      <c r="L71" s="15">
        <f>L72</f>
        <v>0</v>
      </c>
    </row>
    <row r="72" spans="1:12" hidden="1">
      <c r="A72" s="21" t="s">
        <v>132</v>
      </c>
      <c r="B72" s="20" t="s">
        <v>20</v>
      </c>
      <c r="C72" s="8" t="s">
        <v>26</v>
      </c>
      <c r="D72" s="8" t="s">
        <v>78</v>
      </c>
      <c r="E72" s="8" t="s">
        <v>159</v>
      </c>
      <c r="F72" s="56"/>
      <c r="G72" s="72"/>
      <c r="H72" s="39">
        <f t="shared" si="0"/>
        <v>8</v>
      </c>
      <c r="I72" s="15">
        <f>I73</f>
        <v>8</v>
      </c>
      <c r="J72" s="72"/>
      <c r="K72" s="39">
        <f t="shared" si="1"/>
        <v>0</v>
      </c>
      <c r="L72" s="15">
        <f>L73</f>
        <v>0</v>
      </c>
    </row>
    <row r="73" spans="1:12" hidden="1">
      <c r="A73" s="21" t="s">
        <v>164</v>
      </c>
      <c r="B73" s="20" t="s">
        <v>20</v>
      </c>
      <c r="C73" s="8" t="s">
        <v>26</v>
      </c>
      <c r="D73" s="8" t="s">
        <v>78</v>
      </c>
      <c r="E73" s="8" t="s">
        <v>133</v>
      </c>
      <c r="F73" s="56"/>
      <c r="G73" s="72"/>
      <c r="H73" s="39">
        <f t="shared" si="0"/>
        <v>8</v>
      </c>
      <c r="I73" s="15">
        <f>I74</f>
        <v>8</v>
      </c>
      <c r="J73" s="72"/>
      <c r="K73" s="39">
        <f t="shared" si="1"/>
        <v>0</v>
      </c>
      <c r="L73" s="15">
        <f>L74</f>
        <v>0</v>
      </c>
    </row>
    <row r="74" spans="1:12" ht="25.5" hidden="1">
      <c r="A74" s="21" t="s">
        <v>135</v>
      </c>
      <c r="B74" s="8" t="s">
        <v>20</v>
      </c>
      <c r="C74" s="8" t="s">
        <v>26</v>
      </c>
      <c r="D74" s="8" t="s">
        <v>78</v>
      </c>
      <c r="E74" s="8" t="s">
        <v>94</v>
      </c>
      <c r="F74" s="56"/>
      <c r="G74" s="72"/>
      <c r="H74" s="39">
        <f t="shared" si="0"/>
        <v>8</v>
      </c>
      <c r="I74" s="15">
        <f>I75</f>
        <v>8</v>
      </c>
      <c r="J74" s="72"/>
      <c r="K74" s="39">
        <f t="shared" si="1"/>
        <v>0</v>
      </c>
      <c r="L74" s="15">
        <f>L75</f>
        <v>0</v>
      </c>
    </row>
    <row r="75" spans="1:12" ht="25.5" hidden="1">
      <c r="A75" s="25" t="s">
        <v>36</v>
      </c>
      <c r="B75" s="8" t="s">
        <v>20</v>
      </c>
      <c r="C75" s="8" t="s">
        <v>26</v>
      </c>
      <c r="D75" s="8" t="s">
        <v>78</v>
      </c>
      <c r="E75" s="8" t="s">
        <v>94</v>
      </c>
      <c r="F75" s="56" t="s">
        <v>30</v>
      </c>
      <c r="G75" s="72"/>
      <c r="H75" s="39">
        <f t="shared" si="0"/>
        <v>8</v>
      </c>
      <c r="I75" s="15">
        <v>8</v>
      </c>
      <c r="J75" s="72"/>
      <c r="K75" s="39">
        <f t="shared" si="1"/>
        <v>0</v>
      </c>
      <c r="L75" s="15"/>
    </row>
    <row r="76" spans="1:12" ht="0.75" customHeight="1">
      <c r="A76" s="45" t="s">
        <v>37</v>
      </c>
      <c r="B76" s="17" t="s">
        <v>20</v>
      </c>
      <c r="C76" s="17" t="s">
        <v>29</v>
      </c>
      <c r="D76" s="20"/>
      <c r="E76" s="20"/>
      <c r="F76" s="52"/>
      <c r="G76" s="72" t="s">
        <v>114</v>
      </c>
      <c r="H76" s="39">
        <f t="shared" si="0"/>
        <v>0</v>
      </c>
      <c r="I76" s="28">
        <f>I79</f>
        <v>50</v>
      </c>
      <c r="J76" s="72" t="s">
        <v>114</v>
      </c>
      <c r="K76" s="39">
        <f t="shared" si="1"/>
        <v>-50</v>
      </c>
      <c r="L76" s="39"/>
    </row>
    <row r="77" spans="1:12" ht="25.5" hidden="1">
      <c r="A77" s="30" t="s">
        <v>36</v>
      </c>
      <c r="B77" s="20" t="s">
        <v>20</v>
      </c>
      <c r="C77" s="20" t="s">
        <v>29</v>
      </c>
      <c r="D77" s="20" t="s">
        <v>26</v>
      </c>
      <c r="E77" s="20" t="s">
        <v>67</v>
      </c>
      <c r="F77" s="52" t="s">
        <v>30</v>
      </c>
      <c r="G77" s="72"/>
      <c r="H77" s="39">
        <f t="shared" si="0"/>
        <v>50</v>
      </c>
      <c r="I77" s="28">
        <f t="shared" ref="I77:I84" si="3">I78</f>
        <v>50</v>
      </c>
      <c r="J77" s="72"/>
      <c r="K77" s="39">
        <f t="shared" si="1"/>
        <v>0</v>
      </c>
      <c r="L77" s="28"/>
    </row>
    <row r="78" spans="1:12" hidden="1">
      <c r="A78" s="45" t="s">
        <v>37</v>
      </c>
      <c r="B78" s="17" t="s">
        <v>20</v>
      </c>
      <c r="C78" s="17" t="s">
        <v>29</v>
      </c>
      <c r="D78" s="20"/>
      <c r="E78" s="20"/>
      <c r="F78" s="52"/>
      <c r="G78" s="72"/>
      <c r="H78" s="39">
        <f t="shared" si="0"/>
        <v>50</v>
      </c>
      <c r="I78" s="28">
        <f t="shared" si="3"/>
        <v>50</v>
      </c>
      <c r="J78" s="72"/>
      <c r="K78" s="39">
        <f t="shared" si="1"/>
        <v>0</v>
      </c>
      <c r="L78" s="39">
        <f t="shared" ref="L78:L84" si="4">L79</f>
        <v>0</v>
      </c>
    </row>
    <row r="79" spans="1:12" hidden="1">
      <c r="A79" s="29" t="s">
        <v>2</v>
      </c>
      <c r="B79" s="17" t="s">
        <v>20</v>
      </c>
      <c r="C79" s="17" t="s">
        <v>29</v>
      </c>
      <c r="D79" s="17" t="s">
        <v>26</v>
      </c>
      <c r="E79" s="20"/>
      <c r="F79" s="52"/>
      <c r="G79" s="72" t="s">
        <v>114</v>
      </c>
      <c r="H79" s="39">
        <f t="shared" si="0"/>
        <v>0</v>
      </c>
      <c r="I79" s="28">
        <f t="shared" si="3"/>
        <v>50</v>
      </c>
      <c r="J79" s="72" t="s">
        <v>114</v>
      </c>
      <c r="K79" s="39">
        <f t="shared" si="1"/>
        <v>-50</v>
      </c>
      <c r="L79" s="28">
        <f t="shared" si="4"/>
        <v>0</v>
      </c>
    </row>
    <row r="80" spans="1:12" ht="25.5" hidden="1">
      <c r="A80" s="66" t="s">
        <v>144</v>
      </c>
      <c r="B80" s="20" t="s">
        <v>20</v>
      </c>
      <c r="C80" s="20" t="s">
        <v>29</v>
      </c>
      <c r="D80" s="20" t="s">
        <v>26</v>
      </c>
      <c r="E80" s="20" t="s">
        <v>143</v>
      </c>
      <c r="F80" s="52"/>
      <c r="G80" s="72" t="s">
        <v>114</v>
      </c>
      <c r="H80" s="39">
        <f t="shared" si="0"/>
        <v>0</v>
      </c>
      <c r="I80" s="28">
        <f t="shared" si="3"/>
        <v>50</v>
      </c>
      <c r="J80" s="72" t="s">
        <v>114</v>
      </c>
      <c r="K80" s="39">
        <f t="shared" si="1"/>
        <v>-50</v>
      </c>
      <c r="L80" s="28">
        <f t="shared" si="4"/>
        <v>0</v>
      </c>
    </row>
    <row r="81" spans="1:12" hidden="1">
      <c r="A81" s="66" t="s">
        <v>132</v>
      </c>
      <c r="B81" s="20" t="s">
        <v>20</v>
      </c>
      <c r="C81" s="20" t="s">
        <v>29</v>
      </c>
      <c r="D81" s="20" t="s">
        <v>26</v>
      </c>
      <c r="E81" s="20" t="s">
        <v>159</v>
      </c>
      <c r="F81" s="52"/>
      <c r="G81" s="72" t="s">
        <v>114</v>
      </c>
      <c r="H81" s="39">
        <f t="shared" si="0"/>
        <v>0</v>
      </c>
      <c r="I81" s="28">
        <f t="shared" si="3"/>
        <v>50</v>
      </c>
      <c r="J81" s="72" t="s">
        <v>114</v>
      </c>
      <c r="K81" s="39">
        <f t="shared" si="1"/>
        <v>-50</v>
      </c>
      <c r="L81" s="28">
        <f t="shared" si="4"/>
        <v>0</v>
      </c>
    </row>
    <row r="82" spans="1:12" hidden="1">
      <c r="A82" s="30" t="s">
        <v>168</v>
      </c>
      <c r="B82" s="20" t="s">
        <v>20</v>
      </c>
      <c r="C82" s="20" t="s">
        <v>29</v>
      </c>
      <c r="D82" s="20" t="s">
        <v>26</v>
      </c>
      <c r="E82" s="20" t="s">
        <v>160</v>
      </c>
      <c r="F82" s="52"/>
      <c r="G82" s="72" t="s">
        <v>114</v>
      </c>
      <c r="H82" s="39">
        <f t="shared" si="0"/>
        <v>0</v>
      </c>
      <c r="I82" s="28">
        <f t="shared" si="3"/>
        <v>50</v>
      </c>
      <c r="J82" s="72" t="s">
        <v>114</v>
      </c>
      <c r="K82" s="39">
        <f t="shared" si="1"/>
        <v>-50</v>
      </c>
      <c r="L82" s="28">
        <f t="shared" si="4"/>
        <v>0</v>
      </c>
    </row>
    <row r="83" spans="1:12" hidden="1">
      <c r="A83" s="30" t="s">
        <v>169</v>
      </c>
      <c r="B83" s="20" t="s">
        <v>20</v>
      </c>
      <c r="C83" s="20" t="s">
        <v>29</v>
      </c>
      <c r="D83" s="20" t="s">
        <v>26</v>
      </c>
      <c r="E83" s="20" t="s">
        <v>170</v>
      </c>
      <c r="F83" s="52"/>
      <c r="G83" s="72" t="s">
        <v>114</v>
      </c>
      <c r="H83" s="39">
        <f t="shared" si="0"/>
        <v>0</v>
      </c>
      <c r="I83" s="28">
        <f t="shared" si="3"/>
        <v>50</v>
      </c>
      <c r="J83" s="72" t="s">
        <v>114</v>
      </c>
      <c r="K83" s="39">
        <f t="shared" si="1"/>
        <v>-50</v>
      </c>
      <c r="L83" s="28">
        <f t="shared" si="4"/>
        <v>0</v>
      </c>
    </row>
    <row r="84" spans="1:12" ht="25.5" hidden="1">
      <c r="A84" s="30" t="s">
        <v>171</v>
      </c>
      <c r="B84" s="20" t="s">
        <v>20</v>
      </c>
      <c r="C84" s="20" t="s">
        <v>29</v>
      </c>
      <c r="D84" s="20" t="s">
        <v>26</v>
      </c>
      <c r="E84" s="20" t="s">
        <v>95</v>
      </c>
      <c r="F84" s="52"/>
      <c r="G84" s="72" t="s">
        <v>114</v>
      </c>
      <c r="H84" s="39">
        <f t="shared" si="0"/>
        <v>0</v>
      </c>
      <c r="I84" s="28">
        <f t="shared" si="3"/>
        <v>50</v>
      </c>
      <c r="J84" s="72" t="s">
        <v>114</v>
      </c>
      <c r="K84" s="39">
        <f t="shared" si="1"/>
        <v>-50</v>
      </c>
      <c r="L84" s="28">
        <f t="shared" si="4"/>
        <v>0</v>
      </c>
    </row>
    <row r="85" spans="1:12" ht="25.5" hidden="1">
      <c r="A85" s="30" t="s">
        <v>36</v>
      </c>
      <c r="B85" s="20" t="s">
        <v>20</v>
      </c>
      <c r="C85" s="20" t="s">
        <v>29</v>
      </c>
      <c r="D85" s="20" t="s">
        <v>26</v>
      </c>
      <c r="E85" s="20" t="s">
        <v>95</v>
      </c>
      <c r="F85" s="52" t="s">
        <v>30</v>
      </c>
      <c r="G85" s="72" t="s">
        <v>114</v>
      </c>
      <c r="H85" s="39">
        <f t="shared" si="0"/>
        <v>0</v>
      </c>
      <c r="I85" s="28">
        <v>50</v>
      </c>
      <c r="J85" s="72" t="s">
        <v>114</v>
      </c>
      <c r="K85" s="39">
        <f t="shared" si="1"/>
        <v>-50</v>
      </c>
      <c r="L85" s="28"/>
    </row>
    <row r="86" spans="1:12">
      <c r="A86" s="45" t="s">
        <v>39</v>
      </c>
      <c r="B86" s="17" t="s">
        <v>20</v>
      </c>
      <c r="C86" s="17" t="s">
        <v>38</v>
      </c>
      <c r="D86" s="20"/>
      <c r="E86" s="20"/>
      <c r="F86" s="20"/>
      <c r="G86" s="77" t="s">
        <v>117</v>
      </c>
      <c r="H86" s="39">
        <f t="shared" si="0"/>
        <v>19.829999999999984</v>
      </c>
      <c r="I86" s="28">
        <f>I87</f>
        <v>474.66999999999996</v>
      </c>
      <c r="J86" s="77" t="s">
        <v>117</v>
      </c>
      <c r="K86" s="39">
        <f t="shared" si="1"/>
        <v>-65.06</v>
      </c>
      <c r="L86" s="39">
        <f>L87</f>
        <v>389.78</v>
      </c>
    </row>
    <row r="87" spans="1:12">
      <c r="A87" s="45" t="s">
        <v>1</v>
      </c>
      <c r="B87" s="20" t="s">
        <v>20</v>
      </c>
      <c r="C87" s="17" t="s">
        <v>38</v>
      </c>
      <c r="D87" s="17" t="s">
        <v>38</v>
      </c>
      <c r="E87" s="20"/>
      <c r="F87" s="52"/>
      <c r="G87" s="72" t="s">
        <v>117</v>
      </c>
      <c r="H87" s="39">
        <f t="shared" si="0"/>
        <v>19.829999999999984</v>
      </c>
      <c r="I87" s="28">
        <f>I88</f>
        <v>474.66999999999996</v>
      </c>
      <c r="J87" s="72" t="s">
        <v>117</v>
      </c>
      <c r="K87" s="39">
        <f t="shared" si="1"/>
        <v>-65.06</v>
      </c>
      <c r="L87" s="28">
        <f>L88</f>
        <v>389.78</v>
      </c>
    </row>
    <row r="88" spans="1:12" ht="25.5">
      <c r="A88" s="66" t="s">
        <v>144</v>
      </c>
      <c r="B88" s="20" t="s">
        <v>20</v>
      </c>
      <c r="C88" s="20" t="s">
        <v>38</v>
      </c>
      <c r="D88" s="20" t="s">
        <v>38</v>
      </c>
      <c r="E88" s="20" t="s">
        <v>143</v>
      </c>
      <c r="F88" s="52"/>
      <c r="G88" s="72" t="s">
        <v>117</v>
      </c>
      <c r="H88" s="39">
        <f t="shared" si="0"/>
        <v>19.829999999999984</v>
      </c>
      <c r="I88" s="28">
        <f>I89</f>
        <v>474.66999999999996</v>
      </c>
      <c r="J88" s="72" t="s">
        <v>117</v>
      </c>
      <c r="K88" s="39">
        <f t="shared" si="1"/>
        <v>-65.06</v>
      </c>
      <c r="L88" s="28">
        <f>L89</f>
        <v>389.78</v>
      </c>
    </row>
    <row r="89" spans="1:12">
      <c r="A89" s="30" t="s">
        <v>156</v>
      </c>
      <c r="B89" s="20" t="s">
        <v>20</v>
      </c>
      <c r="C89" s="20" t="s">
        <v>38</v>
      </c>
      <c r="D89" s="20" t="s">
        <v>38</v>
      </c>
      <c r="E89" s="20" t="s">
        <v>136</v>
      </c>
      <c r="F89" s="52"/>
      <c r="G89" s="72" t="s">
        <v>117</v>
      </c>
      <c r="H89" s="39">
        <f t="shared" si="0"/>
        <v>19.829999999999984</v>
      </c>
      <c r="I89" s="28">
        <f>I90</f>
        <v>474.66999999999996</v>
      </c>
      <c r="J89" s="72" t="s">
        <v>117</v>
      </c>
      <c r="K89" s="39">
        <f t="shared" si="1"/>
        <v>-65.06</v>
      </c>
      <c r="L89" s="28">
        <f>L90</f>
        <v>389.78</v>
      </c>
    </row>
    <row r="90" spans="1:12">
      <c r="A90" s="41" t="s">
        <v>157</v>
      </c>
      <c r="B90" s="20" t="s">
        <v>20</v>
      </c>
      <c r="C90" s="20" t="s">
        <v>38</v>
      </c>
      <c r="D90" s="20" t="s">
        <v>38</v>
      </c>
      <c r="E90" s="20" t="s">
        <v>155</v>
      </c>
      <c r="F90" s="52"/>
      <c r="G90" s="72" t="s">
        <v>117</v>
      </c>
      <c r="H90" s="39">
        <f t="shared" si="0"/>
        <v>19.829999999999984</v>
      </c>
      <c r="I90" s="28">
        <f>I91</f>
        <v>474.66999999999996</v>
      </c>
      <c r="J90" s="72" t="s">
        <v>117</v>
      </c>
      <c r="K90" s="39">
        <f t="shared" si="1"/>
        <v>-65.06</v>
      </c>
      <c r="L90" s="28">
        <f>L91</f>
        <v>389.78</v>
      </c>
    </row>
    <row r="91" spans="1:12" ht="25.5">
      <c r="A91" s="7" t="s">
        <v>158</v>
      </c>
      <c r="B91" s="20" t="s">
        <v>20</v>
      </c>
      <c r="C91" s="20" t="s">
        <v>38</v>
      </c>
      <c r="D91" s="20" t="s">
        <v>38</v>
      </c>
      <c r="E91" s="20" t="s">
        <v>97</v>
      </c>
      <c r="F91" s="52"/>
      <c r="G91" s="72" t="s">
        <v>117</v>
      </c>
      <c r="H91" s="39">
        <f t="shared" si="0"/>
        <v>19.829999999999984</v>
      </c>
      <c r="I91" s="28">
        <f>I92+I93+I97</f>
        <v>474.66999999999996</v>
      </c>
      <c r="J91" s="72" t="s">
        <v>117</v>
      </c>
      <c r="K91" s="39">
        <f t="shared" si="1"/>
        <v>-65.06</v>
      </c>
      <c r="L91" s="28">
        <f>L92+L93+L97</f>
        <v>389.78</v>
      </c>
    </row>
    <row r="92" spans="1:12">
      <c r="A92" s="41" t="s">
        <v>48</v>
      </c>
      <c r="B92" s="20" t="s">
        <v>20</v>
      </c>
      <c r="C92" s="20" t="s">
        <v>38</v>
      </c>
      <c r="D92" s="20" t="s">
        <v>38</v>
      </c>
      <c r="E92" s="20" t="s">
        <v>96</v>
      </c>
      <c r="F92" s="55" t="s">
        <v>35</v>
      </c>
      <c r="G92" s="75" t="s">
        <v>115</v>
      </c>
      <c r="H92" s="39">
        <f t="shared" si="0"/>
        <v>7.5500000000000114</v>
      </c>
      <c r="I92" s="28">
        <v>356.89</v>
      </c>
      <c r="J92" s="75" t="s">
        <v>115</v>
      </c>
      <c r="K92" s="39">
        <f t="shared" si="1"/>
        <v>-49.06</v>
      </c>
      <c r="L92" s="28">
        <v>300.27999999999997</v>
      </c>
    </row>
    <row r="93" spans="1:12" ht="38.25">
      <c r="A93" s="41" t="s">
        <v>58</v>
      </c>
      <c r="B93" s="20" t="s">
        <v>20</v>
      </c>
      <c r="C93" s="20" t="s">
        <v>38</v>
      </c>
      <c r="D93" s="20" t="s">
        <v>38</v>
      </c>
      <c r="E93" s="20" t="s">
        <v>96</v>
      </c>
      <c r="F93" s="55" t="s">
        <v>49</v>
      </c>
      <c r="G93" s="75" t="s">
        <v>116</v>
      </c>
      <c r="H93" s="39">
        <f t="shared" si="0"/>
        <v>2.2800000000000011</v>
      </c>
      <c r="I93" s="28">
        <v>107.78</v>
      </c>
      <c r="J93" s="75" t="s">
        <v>116</v>
      </c>
      <c r="K93" s="39">
        <f t="shared" si="1"/>
        <v>-16</v>
      </c>
      <c r="L93" s="28">
        <v>89.5</v>
      </c>
    </row>
    <row r="94" spans="1:12" hidden="1">
      <c r="A94" s="30" t="s">
        <v>59</v>
      </c>
      <c r="B94" s="20" t="s">
        <v>20</v>
      </c>
      <c r="C94" s="20" t="s">
        <v>38</v>
      </c>
      <c r="D94" s="20" t="s">
        <v>38</v>
      </c>
      <c r="E94" s="20" t="s">
        <v>60</v>
      </c>
      <c r="F94" s="52"/>
      <c r="G94" s="72"/>
      <c r="H94" s="39">
        <f t="shared" si="0"/>
        <v>0</v>
      </c>
      <c r="I94" s="28">
        <f>I95</f>
        <v>0</v>
      </c>
      <c r="J94" s="72"/>
      <c r="K94" s="39">
        <f t="shared" si="1"/>
        <v>0</v>
      </c>
      <c r="L94" s="28">
        <f>L95</f>
        <v>0</v>
      </c>
    </row>
    <row r="95" spans="1:12" ht="25.5" hidden="1">
      <c r="A95" s="30" t="s">
        <v>36</v>
      </c>
      <c r="B95" s="20" t="s">
        <v>20</v>
      </c>
      <c r="C95" s="20" t="s">
        <v>38</v>
      </c>
      <c r="D95" s="20" t="s">
        <v>38</v>
      </c>
      <c r="E95" s="20" t="s">
        <v>60</v>
      </c>
      <c r="F95" s="52" t="s">
        <v>30</v>
      </c>
      <c r="G95" s="72"/>
      <c r="H95" s="39">
        <f t="shared" si="0"/>
        <v>0</v>
      </c>
      <c r="I95" s="28">
        <v>0</v>
      </c>
      <c r="J95" s="72"/>
      <c r="K95" s="39">
        <f t="shared" si="1"/>
        <v>0</v>
      </c>
      <c r="L95" s="28">
        <v>0</v>
      </c>
    </row>
    <row r="96" spans="1:12" hidden="1">
      <c r="A96" s="30" t="s">
        <v>59</v>
      </c>
      <c r="B96" s="20" t="s">
        <v>20</v>
      </c>
      <c r="C96" s="20" t="s">
        <v>38</v>
      </c>
      <c r="D96" s="20" t="s">
        <v>38</v>
      </c>
      <c r="E96" s="20" t="s">
        <v>96</v>
      </c>
      <c r="F96" s="52"/>
      <c r="G96" s="72"/>
      <c r="H96" s="39">
        <f t="shared" si="0"/>
        <v>0</v>
      </c>
      <c r="I96" s="28"/>
      <c r="J96" s="72"/>
      <c r="K96" s="39">
        <f t="shared" si="1"/>
        <v>0</v>
      </c>
      <c r="L96" s="28"/>
    </row>
    <row r="97" spans="1:12" ht="25.5" hidden="1">
      <c r="A97" s="30" t="s">
        <v>36</v>
      </c>
      <c r="B97" s="20" t="s">
        <v>20</v>
      </c>
      <c r="C97" s="20" t="s">
        <v>38</v>
      </c>
      <c r="D97" s="20" t="s">
        <v>38</v>
      </c>
      <c r="E97" s="20" t="s">
        <v>96</v>
      </c>
      <c r="F97" s="52" t="s">
        <v>30</v>
      </c>
      <c r="G97" s="72"/>
      <c r="H97" s="39">
        <f t="shared" si="0"/>
        <v>10</v>
      </c>
      <c r="I97" s="28">
        <v>10</v>
      </c>
      <c r="J97" s="72"/>
      <c r="K97" s="39">
        <f t="shared" si="1"/>
        <v>0</v>
      </c>
      <c r="L97" s="28"/>
    </row>
    <row r="98" spans="1:12">
      <c r="A98" s="45" t="s">
        <v>79</v>
      </c>
      <c r="B98" s="17" t="s">
        <v>20</v>
      </c>
      <c r="C98" s="17" t="s">
        <v>40</v>
      </c>
      <c r="D98" s="20"/>
      <c r="E98" s="20"/>
      <c r="F98" s="52"/>
      <c r="G98" s="72" t="s">
        <v>118</v>
      </c>
      <c r="H98" s="39">
        <f t="shared" ref="H98:H129" si="5">I98-G98</f>
        <v>2460.06</v>
      </c>
      <c r="I98" s="28">
        <f>I99</f>
        <v>2606.14</v>
      </c>
      <c r="J98" s="72" t="s">
        <v>118</v>
      </c>
      <c r="K98" s="39">
        <f t="shared" ref="K98:K129" si="6">L98-J98</f>
        <v>2212.6472600000002</v>
      </c>
      <c r="L98" s="39">
        <f>L99</f>
        <v>2358.7272600000001</v>
      </c>
    </row>
    <row r="99" spans="1:12">
      <c r="A99" s="45" t="s">
        <v>41</v>
      </c>
      <c r="B99" s="20" t="s">
        <v>20</v>
      </c>
      <c r="C99" s="17" t="s">
        <v>40</v>
      </c>
      <c r="D99" s="17" t="s">
        <v>21</v>
      </c>
      <c r="E99" s="20"/>
      <c r="F99" s="52"/>
      <c r="G99" s="72" t="s">
        <v>118</v>
      </c>
      <c r="H99" s="39">
        <f t="shared" si="5"/>
        <v>2460.06</v>
      </c>
      <c r="I99" s="28">
        <f>I100</f>
        <v>2606.14</v>
      </c>
      <c r="J99" s="72" t="s">
        <v>118</v>
      </c>
      <c r="K99" s="39">
        <f t="shared" si="6"/>
        <v>2212.6472600000002</v>
      </c>
      <c r="L99" s="28">
        <f>L100</f>
        <v>2358.7272600000001</v>
      </c>
    </row>
    <row r="100" spans="1:12" ht="25.5">
      <c r="A100" s="66" t="s">
        <v>144</v>
      </c>
      <c r="B100" s="20" t="s">
        <v>20</v>
      </c>
      <c r="C100" s="20" t="s">
        <v>40</v>
      </c>
      <c r="D100" s="20" t="s">
        <v>21</v>
      </c>
      <c r="E100" s="20" t="s">
        <v>143</v>
      </c>
      <c r="F100" s="52"/>
      <c r="G100" s="72" t="s">
        <v>118</v>
      </c>
      <c r="H100" s="39">
        <f t="shared" si="5"/>
        <v>2460.06</v>
      </c>
      <c r="I100" s="28">
        <f>I101</f>
        <v>2606.14</v>
      </c>
      <c r="J100" s="72" t="s">
        <v>118</v>
      </c>
      <c r="K100" s="39">
        <f t="shared" si="6"/>
        <v>2212.6472600000002</v>
      </c>
      <c r="L100" s="28">
        <f>L101</f>
        <v>2358.7272600000001</v>
      </c>
    </row>
    <row r="101" spans="1:12">
      <c r="A101" s="30" t="s">
        <v>156</v>
      </c>
      <c r="B101" s="20" t="s">
        <v>20</v>
      </c>
      <c r="C101" s="20" t="s">
        <v>40</v>
      </c>
      <c r="D101" s="20" t="s">
        <v>21</v>
      </c>
      <c r="E101" s="20" t="s">
        <v>136</v>
      </c>
      <c r="F101" s="52"/>
      <c r="G101" s="72" t="s">
        <v>118</v>
      </c>
      <c r="H101" s="39">
        <f t="shared" si="5"/>
        <v>2460.06</v>
      </c>
      <c r="I101" s="28">
        <f>I102</f>
        <v>2606.14</v>
      </c>
      <c r="J101" s="72" t="s">
        <v>118</v>
      </c>
      <c r="K101" s="39">
        <f t="shared" si="6"/>
        <v>2212.6472600000002</v>
      </c>
      <c r="L101" s="28">
        <f>L102</f>
        <v>2358.7272600000001</v>
      </c>
    </row>
    <row r="102" spans="1:12">
      <c r="A102" s="21" t="s">
        <v>165</v>
      </c>
      <c r="B102" s="20" t="s">
        <v>20</v>
      </c>
      <c r="C102" s="20" t="s">
        <v>40</v>
      </c>
      <c r="D102" s="20" t="s">
        <v>21</v>
      </c>
      <c r="E102" s="20" t="s">
        <v>155</v>
      </c>
      <c r="F102" s="52"/>
      <c r="G102" s="72" t="s">
        <v>118</v>
      </c>
      <c r="H102" s="39">
        <f t="shared" si="5"/>
        <v>2460.06</v>
      </c>
      <c r="I102" s="28">
        <f>I103</f>
        <v>2606.14</v>
      </c>
      <c r="J102" s="72" t="s">
        <v>118</v>
      </c>
      <c r="K102" s="39">
        <f t="shared" si="6"/>
        <v>2212.6472600000002</v>
      </c>
      <c r="L102" s="28">
        <f>L103</f>
        <v>2358.7272600000001</v>
      </c>
    </row>
    <row r="103" spans="1:12" ht="25.5">
      <c r="A103" s="21" t="s">
        <v>137</v>
      </c>
      <c r="B103" s="20" t="s">
        <v>20</v>
      </c>
      <c r="C103" s="20" t="s">
        <v>40</v>
      </c>
      <c r="D103" s="20" t="s">
        <v>21</v>
      </c>
      <c r="E103" s="20" t="s">
        <v>97</v>
      </c>
      <c r="F103" s="52"/>
      <c r="G103" s="72" t="s">
        <v>118</v>
      </c>
      <c r="H103" s="39">
        <f t="shared" si="5"/>
        <v>2460.06</v>
      </c>
      <c r="I103" s="28">
        <f>I104+I106+I107+I108</f>
        <v>2606.14</v>
      </c>
      <c r="J103" s="72" t="s">
        <v>118</v>
      </c>
      <c r="K103" s="39">
        <f t="shared" si="6"/>
        <v>2212.6472600000002</v>
      </c>
      <c r="L103" s="28">
        <f>L104+L106+L107+L108+L105</f>
        <v>2358.7272600000001</v>
      </c>
    </row>
    <row r="104" spans="1:12" ht="25.5">
      <c r="A104" s="30" t="s">
        <v>36</v>
      </c>
      <c r="B104" s="20" t="s">
        <v>20</v>
      </c>
      <c r="C104" s="20" t="s">
        <v>40</v>
      </c>
      <c r="D104" s="20" t="s">
        <v>21</v>
      </c>
      <c r="E104" s="20" t="s">
        <v>96</v>
      </c>
      <c r="F104" s="52" t="s">
        <v>30</v>
      </c>
      <c r="G104" s="72" t="s">
        <v>118</v>
      </c>
      <c r="H104" s="39">
        <f t="shared" si="5"/>
        <v>2424.06</v>
      </c>
      <c r="I104" s="28">
        <f>2355.64+114.5+100</f>
        <v>2570.14</v>
      </c>
      <c r="J104" s="72" t="s">
        <v>118</v>
      </c>
      <c r="K104" s="39">
        <f t="shared" si="6"/>
        <v>167.55999999999997</v>
      </c>
      <c r="L104" s="28">
        <v>313.64</v>
      </c>
    </row>
    <row r="105" spans="1:12">
      <c r="A105" s="30" t="s">
        <v>173</v>
      </c>
      <c r="B105" s="20" t="s">
        <v>20</v>
      </c>
      <c r="C105" s="20" t="s">
        <v>40</v>
      </c>
      <c r="D105" s="20" t="s">
        <v>21</v>
      </c>
      <c r="E105" s="20" t="s">
        <v>96</v>
      </c>
      <c r="F105" s="52" t="s">
        <v>174</v>
      </c>
      <c r="G105" s="72"/>
      <c r="H105" s="39"/>
      <c r="I105" s="28"/>
      <c r="J105" s="72"/>
      <c r="K105" s="39"/>
      <c r="L105" s="28">
        <v>1978.35509</v>
      </c>
    </row>
    <row r="106" spans="1:12">
      <c r="A106" s="59" t="s">
        <v>31</v>
      </c>
      <c r="B106" s="20" t="s">
        <v>20</v>
      </c>
      <c r="C106" s="20" t="s">
        <v>40</v>
      </c>
      <c r="D106" s="20" t="s">
        <v>21</v>
      </c>
      <c r="E106" s="20" t="s">
        <v>96</v>
      </c>
      <c r="F106" s="55" t="s">
        <v>32</v>
      </c>
      <c r="G106" s="75"/>
      <c r="H106" s="39">
        <f t="shared" si="5"/>
        <v>20</v>
      </c>
      <c r="I106" s="28">
        <v>20</v>
      </c>
      <c r="J106" s="75"/>
      <c r="K106" s="39">
        <f t="shared" si="6"/>
        <v>49.76</v>
      </c>
      <c r="L106" s="28">
        <v>49.76</v>
      </c>
    </row>
    <row r="107" spans="1:12">
      <c r="A107" s="59" t="s">
        <v>57</v>
      </c>
      <c r="B107" s="20" t="s">
        <v>20</v>
      </c>
      <c r="C107" s="20" t="s">
        <v>40</v>
      </c>
      <c r="D107" s="20" t="s">
        <v>21</v>
      </c>
      <c r="E107" s="20" t="s">
        <v>96</v>
      </c>
      <c r="F107" s="55" t="s">
        <v>33</v>
      </c>
      <c r="G107" s="75"/>
      <c r="H107" s="39">
        <f t="shared" si="5"/>
        <v>10</v>
      </c>
      <c r="I107" s="28">
        <v>10</v>
      </c>
      <c r="J107" s="75"/>
      <c r="K107" s="39">
        <f t="shared" si="6"/>
        <v>15.891999999999999</v>
      </c>
      <c r="L107" s="28">
        <v>15.891999999999999</v>
      </c>
    </row>
    <row r="108" spans="1:12">
      <c r="A108" s="59" t="s">
        <v>83</v>
      </c>
      <c r="B108" s="20" t="s">
        <v>20</v>
      </c>
      <c r="C108" s="20" t="s">
        <v>40</v>
      </c>
      <c r="D108" s="20" t="s">
        <v>21</v>
      </c>
      <c r="E108" s="20" t="s">
        <v>96</v>
      </c>
      <c r="F108" s="55" t="s">
        <v>68</v>
      </c>
      <c r="G108" s="75"/>
      <c r="H108" s="39">
        <f t="shared" si="5"/>
        <v>6</v>
      </c>
      <c r="I108" s="28">
        <v>6</v>
      </c>
      <c r="J108" s="75"/>
      <c r="K108" s="39">
        <f t="shared" si="6"/>
        <v>1.0801700000000001</v>
      </c>
      <c r="L108" s="28">
        <v>1.0801700000000001</v>
      </c>
    </row>
    <row r="109" spans="1:12">
      <c r="A109" s="45" t="s">
        <v>42</v>
      </c>
      <c r="B109" s="17" t="s">
        <v>20</v>
      </c>
      <c r="C109" s="17" t="s">
        <v>34</v>
      </c>
      <c r="D109" s="20"/>
      <c r="E109" s="20"/>
      <c r="F109" s="52"/>
      <c r="G109" s="72" t="s">
        <v>121</v>
      </c>
      <c r="H109" s="39">
        <f t="shared" si="5"/>
        <v>19.659999999999968</v>
      </c>
      <c r="I109" s="39">
        <f>I116</f>
        <v>929.33999999999992</v>
      </c>
      <c r="J109" s="72" t="s">
        <v>121</v>
      </c>
      <c r="K109" s="39">
        <f t="shared" si="6"/>
        <v>-109.75699999999995</v>
      </c>
      <c r="L109" s="39">
        <f>L116</f>
        <v>799.923</v>
      </c>
    </row>
    <row r="110" spans="1:12" hidden="1">
      <c r="A110" s="40" t="s">
        <v>12</v>
      </c>
      <c r="B110" s="20" t="s">
        <v>20</v>
      </c>
      <c r="C110" s="20" t="s">
        <v>34</v>
      </c>
      <c r="D110" s="20" t="s">
        <v>23</v>
      </c>
      <c r="E110" s="20"/>
      <c r="F110" s="52"/>
      <c r="G110" s="72"/>
      <c r="H110" s="39">
        <f t="shared" si="5"/>
        <v>0</v>
      </c>
      <c r="I110" s="28">
        <f>I111</f>
        <v>0</v>
      </c>
      <c r="J110" s="72"/>
      <c r="K110" s="39">
        <f t="shared" si="6"/>
        <v>0</v>
      </c>
      <c r="L110" s="28">
        <f>L111</f>
        <v>0</v>
      </c>
    </row>
    <row r="111" spans="1:12" ht="25.5" hidden="1">
      <c r="A111" s="18" t="s">
        <v>61</v>
      </c>
      <c r="B111" s="20" t="s">
        <v>20</v>
      </c>
      <c r="C111" s="20" t="s">
        <v>34</v>
      </c>
      <c r="D111" s="20" t="s">
        <v>23</v>
      </c>
      <c r="E111" s="20" t="s">
        <v>50</v>
      </c>
      <c r="F111" s="52"/>
      <c r="G111" s="72"/>
      <c r="H111" s="39">
        <f t="shared" si="5"/>
        <v>0</v>
      </c>
      <c r="I111" s="28">
        <f>I112</f>
        <v>0</v>
      </c>
      <c r="J111" s="72"/>
      <c r="K111" s="39">
        <f t="shared" si="6"/>
        <v>0</v>
      </c>
      <c r="L111" s="28">
        <f>L112</f>
        <v>0</v>
      </c>
    </row>
    <row r="112" spans="1:12" ht="25.5" hidden="1">
      <c r="A112" s="30" t="s">
        <v>36</v>
      </c>
      <c r="B112" s="20" t="s">
        <v>20</v>
      </c>
      <c r="C112" s="20" t="s">
        <v>34</v>
      </c>
      <c r="D112" s="20" t="s">
        <v>23</v>
      </c>
      <c r="E112" s="20" t="s">
        <v>50</v>
      </c>
      <c r="F112" s="52" t="s">
        <v>30</v>
      </c>
      <c r="G112" s="72"/>
      <c r="H112" s="39">
        <f t="shared" si="5"/>
        <v>0</v>
      </c>
      <c r="I112" s="28">
        <v>0</v>
      </c>
      <c r="J112" s="72"/>
      <c r="K112" s="39">
        <f t="shared" si="6"/>
        <v>0</v>
      </c>
      <c r="L112" s="28">
        <v>0</v>
      </c>
    </row>
    <row r="113" spans="1:12" hidden="1">
      <c r="A113" s="40" t="s">
        <v>13</v>
      </c>
      <c r="B113" s="20" t="s">
        <v>20</v>
      </c>
      <c r="C113" s="20" t="s">
        <v>34</v>
      </c>
      <c r="D113" s="20"/>
      <c r="E113" s="20"/>
      <c r="F113" s="52"/>
      <c r="G113" s="72"/>
      <c r="H113" s="39">
        <f t="shared" si="5"/>
        <v>929.33999999999992</v>
      </c>
      <c r="I113" s="28">
        <f>I115</f>
        <v>929.33999999999992</v>
      </c>
      <c r="J113" s="72"/>
      <c r="K113" s="39">
        <f t="shared" si="6"/>
        <v>0</v>
      </c>
      <c r="L113" s="28"/>
    </row>
    <row r="114" spans="1:12" ht="51" hidden="1">
      <c r="A114" s="18" t="s">
        <v>71</v>
      </c>
      <c r="B114" s="20" t="s">
        <v>20</v>
      </c>
      <c r="C114" s="20" t="s">
        <v>34</v>
      </c>
      <c r="D114" s="20" t="s">
        <v>29</v>
      </c>
      <c r="E114" s="20"/>
      <c r="F114" s="52"/>
      <c r="G114" s="72"/>
      <c r="H114" s="39">
        <f t="shared" si="5"/>
        <v>929.33999999999992</v>
      </c>
      <c r="I114" s="28">
        <f t="shared" ref="I114:I120" si="7">I115</f>
        <v>929.33999999999992</v>
      </c>
      <c r="J114" s="72"/>
      <c r="K114" s="39">
        <f t="shared" si="6"/>
        <v>0</v>
      </c>
      <c r="L114" s="28"/>
    </row>
    <row r="115" spans="1:12" hidden="1">
      <c r="A115" s="18" t="s">
        <v>86</v>
      </c>
      <c r="B115" s="20" t="s">
        <v>20</v>
      </c>
      <c r="C115" s="20" t="s">
        <v>34</v>
      </c>
      <c r="D115" s="20" t="s">
        <v>29</v>
      </c>
      <c r="E115" s="20"/>
      <c r="F115" s="52"/>
      <c r="G115" s="72"/>
      <c r="H115" s="39">
        <f t="shared" si="5"/>
        <v>929.33999999999992</v>
      </c>
      <c r="I115" s="28">
        <f t="shared" si="7"/>
        <v>929.33999999999992</v>
      </c>
      <c r="J115" s="72"/>
      <c r="K115" s="39">
        <f t="shared" si="6"/>
        <v>0</v>
      </c>
      <c r="L115" s="28"/>
    </row>
    <row r="116" spans="1:12">
      <c r="A116" s="16" t="s">
        <v>13</v>
      </c>
      <c r="B116" s="20" t="s">
        <v>20</v>
      </c>
      <c r="C116" s="17" t="s">
        <v>34</v>
      </c>
      <c r="D116" s="17" t="s">
        <v>29</v>
      </c>
      <c r="E116" s="20"/>
      <c r="F116" s="52"/>
      <c r="G116" s="72" t="s">
        <v>121</v>
      </c>
      <c r="H116" s="39">
        <f t="shared" si="5"/>
        <v>19.659999999999968</v>
      </c>
      <c r="I116" s="28">
        <f t="shared" si="7"/>
        <v>929.33999999999992</v>
      </c>
      <c r="J116" s="72" t="s">
        <v>121</v>
      </c>
      <c r="K116" s="39">
        <f t="shared" si="6"/>
        <v>-109.75699999999995</v>
      </c>
      <c r="L116" s="28">
        <f>L117</f>
        <v>799.923</v>
      </c>
    </row>
    <row r="117" spans="1:12" ht="25.5">
      <c r="A117" s="66" t="s">
        <v>144</v>
      </c>
      <c r="B117" s="20" t="s">
        <v>20</v>
      </c>
      <c r="C117" s="20" t="s">
        <v>34</v>
      </c>
      <c r="D117" s="20" t="s">
        <v>29</v>
      </c>
      <c r="E117" s="20" t="s">
        <v>143</v>
      </c>
      <c r="F117" s="52"/>
      <c r="G117" s="72" t="s">
        <v>121</v>
      </c>
      <c r="H117" s="39">
        <f t="shared" si="5"/>
        <v>19.659999999999968</v>
      </c>
      <c r="I117" s="28">
        <f t="shared" si="7"/>
        <v>929.33999999999992</v>
      </c>
      <c r="J117" s="72" t="s">
        <v>121</v>
      </c>
      <c r="K117" s="39">
        <f t="shared" si="6"/>
        <v>-109.75699999999995</v>
      </c>
      <c r="L117" s="28">
        <f>L118</f>
        <v>799.923</v>
      </c>
    </row>
    <row r="118" spans="1:12">
      <c r="A118" s="66" t="s">
        <v>156</v>
      </c>
      <c r="B118" s="20" t="s">
        <v>20</v>
      </c>
      <c r="C118" s="20" t="s">
        <v>34</v>
      </c>
      <c r="D118" s="20" t="s">
        <v>29</v>
      </c>
      <c r="E118" s="20" t="s">
        <v>136</v>
      </c>
      <c r="F118" s="52"/>
      <c r="G118" s="72" t="s">
        <v>121</v>
      </c>
      <c r="H118" s="39">
        <f t="shared" si="5"/>
        <v>19.659999999999968</v>
      </c>
      <c r="I118" s="28">
        <f t="shared" si="7"/>
        <v>929.33999999999992</v>
      </c>
      <c r="J118" s="72" t="s">
        <v>121</v>
      </c>
      <c r="K118" s="39">
        <f t="shared" si="6"/>
        <v>-109.75699999999995</v>
      </c>
      <c r="L118" s="28">
        <f>L119</f>
        <v>799.923</v>
      </c>
    </row>
    <row r="119" spans="1:12">
      <c r="A119" s="66" t="s">
        <v>62</v>
      </c>
      <c r="B119" s="20" t="s">
        <v>20</v>
      </c>
      <c r="C119" s="20" t="s">
        <v>34</v>
      </c>
      <c r="D119" s="20" t="s">
        <v>29</v>
      </c>
      <c r="E119" s="20" t="s">
        <v>166</v>
      </c>
      <c r="F119" s="52"/>
      <c r="G119" s="72" t="s">
        <v>121</v>
      </c>
      <c r="H119" s="39">
        <f t="shared" si="5"/>
        <v>19.659999999999968</v>
      </c>
      <c r="I119" s="28">
        <f t="shared" si="7"/>
        <v>929.33999999999992</v>
      </c>
      <c r="J119" s="72" t="s">
        <v>121</v>
      </c>
      <c r="K119" s="39">
        <f t="shared" si="6"/>
        <v>-109.75699999999995</v>
      </c>
      <c r="L119" s="28">
        <f>L120</f>
        <v>799.923</v>
      </c>
    </row>
    <row r="120" spans="1:12" ht="25.5">
      <c r="A120" s="21" t="s">
        <v>138</v>
      </c>
      <c r="B120" s="20" t="s">
        <v>20</v>
      </c>
      <c r="C120" s="20" t="s">
        <v>34</v>
      </c>
      <c r="D120" s="20" t="s">
        <v>29</v>
      </c>
      <c r="E120" s="20" t="s">
        <v>99</v>
      </c>
      <c r="F120" s="52"/>
      <c r="G120" s="72" t="s">
        <v>121</v>
      </c>
      <c r="H120" s="39">
        <f t="shared" si="5"/>
        <v>19.659999999999968</v>
      </c>
      <c r="I120" s="28">
        <f t="shared" si="7"/>
        <v>929.33999999999992</v>
      </c>
      <c r="J120" s="72" t="s">
        <v>121</v>
      </c>
      <c r="K120" s="39">
        <f t="shared" si="6"/>
        <v>-109.75699999999995</v>
      </c>
      <c r="L120" s="28">
        <f>L121</f>
        <v>799.923</v>
      </c>
    </row>
    <row r="121" spans="1:12" ht="25.5">
      <c r="A121" s="7" t="s">
        <v>131</v>
      </c>
      <c r="B121" s="20" t="s">
        <v>20</v>
      </c>
      <c r="C121" s="20" t="s">
        <v>34</v>
      </c>
      <c r="D121" s="20" t="s">
        <v>29</v>
      </c>
      <c r="E121" s="20" t="s">
        <v>98</v>
      </c>
      <c r="F121" s="52"/>
      <c r="G121" s="72" t="s">
        <v>121</v>
      </c>
      <c r="H121" s="39">
        <f t="shared" si="5"/>
        <v>19.659999999999968</v>
      </c>
      <c r="I121" s="28">
        <f>I122+I123</f>
        <v>929.33999999999992</v>
      </c>
      <c r="J121" s="72" t="s">
        <v>121</v>
      </c>
      <c r="K121" s="39">
        <f t="shared" si="6"/>
        <v>-109.75699999999995</v>
      </c>
      <c r="L121" s="28">
        <f>L122+L123</f>
        <v>799.923</v>
      </c>
    </row>
    <row r="122" spans="1:12">
      <c r="A122" s="41" t="s">
        <v>48</v>
      </c>
      <c r="B122" s="20" t="s">
        <v>20</v>
      </c>
      <c r="C122" s="20" t="s">
        <v>34</v>
      </c>
      <c r="D122" s="20" t="s">
        <v>29</v>
      </c>
      <c r="E122" s="20" t="s">
        <v>98</v>
      </c>
      <c r="F122" s="55" t="s">
        <v>35</v>
      </c>
      <c r="G122" s="75" t="s">
        <v>119</v>
      </c>
      <c r="H122" s="39">
        <f t="shared" si="5"/>
        <v>15.100000000000023</v>
      </c>
      <c r="I122" s="28">
        <v>713.78</v>
      </c>
      <c r="J122" s="75" t="s">
        <v>119</v>
      </c>
      <c r="K122" s="39">
        <f t="shared" si="6"/>
        <v>-84.301999999999907</v>
      </c>
      <c r="L122" s="28">
        <v>614.37800000000004</v>
      </c>
    </row>
    <row r="123" spans="1:12" ht="38.25">
      <c r="A123" s="41" t="s">
        <v>58</v>
      </c>
      <c r="B123" s="20" t="s">
        <v>20</v>
      </c>
      <c r="C123" s="20" t="s">
        <v>34</v>
      </c>
      <c r="D123" s="20" t="s">
        <v>29</v>
      </c>
      <c r="E123" s="20" t="s">
        <v>98</v>
      </c>
      <c r="F123" s="55" t="s">
        <v>49</v>
      </c>
      <c r="G123" s="75" t="s">
        <v>120</v>
      </c>
      <c r="H123" s="39">
        <f t="shared" si="5"/>
        <v>4.5600000000000023</v>
      </c>
      <c r="I123" s="28">
        <v>215.56</v>
      </c>
      <c r="J123" s="75" t="s">
        <v>120</v>
      </c>
      <c r="K123" s="39">
        <f t="shared" si="6"/>
        <v>-25.455000000000013</v>
      </c>
      <c r="L123" s="28">
        <v>185.54499999999999</v>
      </c>
    </row>
    <row r="124" spans="1:12" ht="51" hidden="1">
      <c r="A124" s="7" t="s">
        <v>71</v>
      </c>
      <c r="B124" s="20" t="s">
        <v>20</v>
      </c>
      <c r="C124" s="20" t="s">
        <v>34</v>
      </c>
      <c r="D124" s="20" t="s">
        <v>29</v>
      </c>
      <c r="E124" s="20"/>
      <c r="F124" s="55"/>
      <c r="G124" s="75"/>
      <c r="H124" s="39">
        <f t="shared" si="5"/>
        <v>0</v>
      </c>
      <c r="I124" s="28">
        <f>I125+I126</f>
        <v>0</v>
      </c>
      <c r="J124" s="75"/>
      <c r="K124" s="39">
        <f t="shared" si="6"/>
        <v>0</v>
      </c>
      <c r="L124" s="28">
        <f>L125+L126</f>
        <v>0</v>
      </c>
    </row>
    <row r="125" spans="1:12" hidden="1">
      <c r="A125" s="22" t="s">
        <v>48</v>
      </c>
      <c r="B125" s="20" t="s">
        <v>20</v>
      </c>
      <c r="C125" s="20" t="s">
        <v>34</v>
      </c>
      <c r="D125" s="20" t="s">
        <v>29</v>
      </c>
      <c r="E125" s="20" t="s">
        <v>73</v>
      </c>
      <c r="F125" s="55" t="s">
        <v>35</v>
      </c>
      <c r="G125" s="75"/>
      <c r="H125" s="39">
        <f t="shared" si="5"/>
        <v>0</v>
      </c>
      <c r="I125" s="28"/>
      <c r="J125" s="75"/>
      <c r="K125" s="39">
        <f t="shared" si="6"/>
        <v>0</v>
      </c>
      <c r="L125" s="28"/>
    </row>
    <row r="126" spans="1:12" ht="38.25" hidden="1">
      <c r="A126" s="22" t="s">
        <v>58</v>
      </c>
      <c r="B126" s="20" t="s">
        <v>20</v>
      </c>
      <c r="C126" s="20" t="s">
        <v>34</v>
      </c>
      <c r="D126" s="20" t="s">
        <v>29</v>
      </c>
      <c r="E126" s="20" t="s">
        <v>73</v>
      </c>
      <c r="F126" s="55" t="s">
        <v>49</v>
      </c>
      <c r="G126" s="75"/>
      <c r="H126" s="39">
        <f t="shared" si="5"/>
        <v>0</v>
      </c>
      <c r="I126" s="28"/>
      <c r="J126" s="75"/>
      <c r="K126" s="39">
        <f t="shared" si="6"/>
        <v>0</v>
      </c>
      <c r="L126" s="28"/>
    </row>
    <row r="127" spans="1:12">
      <c r="A127" s="18" t="s">
        <v>43</v>
      </c>
      <c r="B127" s="20" t="s">
        <v>20</v>
      </c>
      <c r="C127" s="20" t="s">
        <v>44</v>
      </c>
      <c r="D127" s="20" t="s">
        <v>44</v>
      </c>
      <c r="E127" s="20" t="s">
        <v>72</v>
      </c>
      <c r="F127" s="52" t="s">
        <v>24</v>
      </c>
      <c r="G127" s="72" t="s">
        <v>125</v>
      </c>
      <c r="H127" s="39">
        <f t="shared" si="5"/>
        <v>-112.92</v>
      </c>
      <c r="I127" s="28"/>
      <c r="J127" s="72" t="s">
        <v>125</v>
      </c>
      <c r="K127" s="39">
        <f t="shared" si="6"/>
        <v>-112.92</v>
      </c>
      <c r="L127" s="28"/>
    </row>
    <row r="128" spans="1:12" hidden="1">
      <c r="A128" s="18" t="s">
        <v>43</v>
      </c>
      <c r="B128" s="18"/>
      <c r="C128" s="20"/>
      <c r="D128" s="20"/>
      <c r="E128" s="20"/>
      <c r="F128" s="52"/>
      <c r="G128" s="72"/>
      <c r="H128" s="39">
        <f t="shared" si="5"/>
        <v>0</v>
      </c>
      <c r="I128" s="28"/>
      <c r="J128" s="72"/>
      <c r="K128" s="39">
        <f t="shared" si="6"/>
        <v>0</v>
      </c>
      <c r="L128" s="28"/>
    </row>
    <row r="129" spans="1:12">
      <c r="A129" s="67" t="s">
        <v>0</v>
      </c>
      <c r="B129" s="67"/>
      <c r="C129" s="67"/>
      <c r="D129" s="67"/>
      <c r="E129" s="67"/>
      <c r="F129" s="67"/>
      <c r="G129" s="78">
        <v>9005.77</v>
      </c>
      <c r="H129" s="39">
        <f t="shared" si="5"/>
        <v>396.82999999999811</v>
      </c>
      <c r="I129" s="28">
        <f>I109+I98+I86+I57+I78+I63+I9</f>
        <v>9402.5999999999985</v>
      </c>
      <c r="J129" s="78">
        <v>9005.77</v>
      </c>
      <c r="K129" s="39">
        <f t="shared" si="6"/>
        <v>1512.4402599999994</v>
      </c>
      <c r="L129" s="28">
        <f>L9+L57+L86+L98+L109</f>
        <v>10518.21026</v>
      </c>
    </row>
    <row r="130" spans="1:12">
      <c r="E130" s="4"/>
      <c r="F130" s="4"/>
      <c r="G130" s="68"/>
      <c r="H130" s="23">
        <v>396.83</v>
      </c>
      <c r="I130" s="24">
        <v>9402.6</v>
      </c>
      <c r="J130" s="68"/>
    </row>
  </sheetData>
  <mergeCells count="3">
    <mergeCell ref="N1:O1"/>
    <mergeCell ref="A3:I3"/>
    <mergeCell ref="E1:M1"/>
  </mergeCells>
  <phoneticPr fontId="18" type="noConversion"/>
  <pageMargins left="0.94488188976377963" right="0.19685039370078741" top="0.59055118110236227" bottom="0.27559055118110237" header="0.31496062992125984" footer="0.31496062992125984"/>
  <pageSetup paperSize="9" scale="6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Лист1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работа</cp:lastModifiedBy>
  <cp:lastPrinted>2020-12-26T02:47:18Z</cp:lastPrinted>
  <dcterms:created xsi:type="dcterms:W3CDTF">2007-09-12T09:25:25Z</dcterms:created>
  <dcterms:modified xsi:type="dcterms:W3CDTF">2022-01-18T02:41:20Z</dcterms:modified>
</cp:coreProperties>
</file>